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cui.INTRANET\Desktop\pt site\Bilant Contabil\"/>
    </mc:Choice>
  </mc:AlternateContent>
  <xr:revisionPtr revIDLastSave="0" documentId="8_{61154D4B-0730-4B4B-9757-1FA3C0EEBF57}" xr6:coauthVersionLast="47" xr6:coauthVersionMax="47" xr10:uidLastSave="{00000000-0000-0000-0000-000000000000}"/>
  <bookViews>
    <workbookView xWindow="-120" yWindow="-120" windowWidth="24240" windowHeight="13140" xr2:uid="{822C8C36-384F-4659-840F-64D028237B67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59" i="1"/>
  <c r="F58" i="1"/>
  <c r="E58" i="1"/>
  <c r="E57" i="1"/>
  <c r="E61" i="1" s="1"/>
  <c r="E52" i="1"/>
  <c r="D49" i="1"/>
  <c r="F48" i="1"/>
  <c r="E47" i="1"/>
  <c r="E46" i="1"/>
  <c r="E44" i="1"/>
  <c r="E43" i="1"/>
  <c r="E49" i="1" s="1"/>
  <c r="D40" i="1"/>
  <c r="D53" i="1" s="1"/>
  <c r="E39" i="1"/>
  <c r="F38" i="1"/>
  <c r="E38" i="1"/>
  <c r="E37" i="1"/>
  <c r="F36" i="1"/>
  <c r="E36" i="1"/>
  <c r="E35" i="1"/>
  <c r="E34" i="1"/>
  <c r="E33" i="1"/>
  <c r="E31" i="1"/>
  <c r="E40" i="1" s="1"/>
  <c r="E29" i="1"/>
  <c r="D27" i="1"/>
  <c r="D54" i="1" s="1"/>
  <c r="D82" i="1" s="1"/>
  <c r="D90" i="1" s="1"/>
  <c r="G26" i="1"/>
  <c r="F26" i="1"/>
  <c r="E26" i="1"/>
  <c r="E25" i="1"/>
  <c r="G24" i="1"/>
  <c r="F24" i="1"/>
  <c r="E23" i="1"/>
  <c r="E22" i="1"/>
  <c r="E21" i="1"/>
  <c r="E20" i="1"/>
  <c r="E19" i="1"/>
  <c r="E27" i="1" s="1"/>
  <c r="E81" i="1" l="1"/>
  <c r="E54" i="1"/>
  <c r="E82" i="1" s="1"/>
  <c r="E90" i="1" s="1"/>
  <c r="E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Elisabeta BIRAU</author>
    <author/>
  </authors>
  <commentList>
    <comment ref="E60" authorId="0" shapeId="0" xr:uid="{D988A185-340D-4873-946C-046892A7C1FE}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 shapeId="0" xr:uid="{B32B946E-0EA9-439E-ABF0-BB8D4E24A281}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<sst xmlns="http://schemas.openxmlformats.org/spreadsheetml/2006/main" count="114" uniqueCount="114">
  <si>
    <t>CASA  DE  ASIGURĂRI  DE  SĂNĂTATE  GALATI</t>
  </si>
  <si>
    <t>ADRESA: Str. Mihai Bravu, nr. 42</t>
  </si>
  <si>
    <t>Număr telefon:  0236/410111</t>
  </si>
  <si>
    <t>COD DE ÎNREGISTRARE FISCALĂ:  11317579</t>
  </si>
  <si>
    <t>CODUL ACTIVITĂŢII CAEN: 8430</t>
  </si>
  <si>
    <t>BILANŢ</t>
  </si>
  <si>
    <t>la  data  de  31  MARTIE  2021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</si>
  <si>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</si>
  <si>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</si>
  <si>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</si>
  <si>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</si>
  <si>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</si>
  <si>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</si>
  <si>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</si>
  <si>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</si>
  <si>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</si>
  <si>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</si>
  <si>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</si>
  <si>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</si>
  <si>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</si>
  <si>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</si>
  <si>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</si>
  <si>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</si>
  <si>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</si>
  <si>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</si>
  <si>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</si>
  <si>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</si>
  <si>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</si>
  <si>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</si>
  <si>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</si>
  <si>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</si>
  <si>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</si>
  <si>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</si>
  <si>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</si>
  <si>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</si>
  <si>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</si>
  <si>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</si>
  <si>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</si>
  <si>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</si>
  <si>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</si>
  <si>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</si>
  <si>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</si>
  <si>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</si>
  <si>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</si>
  <si>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</si>
  <si>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</si>
  <si>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</si>
  <si>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</si>
  <si>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</si>
  <si>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</si>
  <si>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</si>
  <si>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</si>
  <si>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</si>
  <si>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</si>
  <si>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</si>
  <si>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</si>
  <si>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</si>
  <si>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</si>
  <si>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</si>
  <si>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</si>
  <si>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</si>
  <si>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</si>
  <si>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</si>
  <si>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</si>
  <si>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</si>
  <si>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</si>
  <si>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</si>
  <si>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</si>
  <si>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</si>
  <si>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</si>
  <si>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</si>
  <si>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</si>
  <si>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</si>
  <si>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</si>
  <si>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</si>
  <si>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</si>
  <si>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</si>
  <si>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</si>
  <si>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</si>
  <si>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</si>
  <si>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</si>
  <si>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</si>
  <si>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</si>
  <si>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</si>
  <si>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</si>
  <si>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</si>
  <si>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</si>
  <si>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</si>
  <si>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</si>
  <si>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</si>
  <si>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</si>
  <si>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</si>
  <si>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</si>
  <si>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</si>
  <si>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</si>
  <si>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</si>
  <si>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</si>
  <si>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</si>
  <si>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</si>
  <si>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</si>
  <si>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</si>
  <si>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</si>
  <si>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</si>
  <si>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</si>
  <si>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</si>
  <si>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</si>
  <si>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</si>
  <si>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</si>
  <si>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</si>
  <si>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</si>
  <si>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 xml:space="preserve">DIRECTOR  GENERAL, </t>
  </si>
  <si>
    <t>DIRECTOR  EXECUTIV ECONOMIC,</t>
  </si>
  <si>
    <t>George TODERASC</t>
  </si>
  <si>
    <t>Iulia-Simona PETCU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</si>
</sst>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\-??_);_(@_)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0" fillId="0" borderId="0" xfId="0" applyNumberFormat="1"/>
    <xf numFmtId="2" fontId="4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1" fontId="8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" fontId="13" fillId="0" borderId="4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Alignment="1">
      <alignment horizontal="center"/>
    </xf>
    <xf numFmtId="0" fontId="17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19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 applyProtection="1">
      <alignment horizontal="right" vertical="center" wrapText="1"/>
      <protection locked="0"/>
    </xf>
    <xf numFmtId="3" fontId="9" fillId="0" borderId="13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1" fillId="0" borderId="12" xfId="2" applyFont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 applyProtection="1">
      <alignment vertical="center" wrapText="1"/>
      <protection locked="0"/>
    </xf>
    <xf numFmtId="3" fontId="9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4" fillId="0" borderId="6" xfId="2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 wrapText="1"/>
    </xf>
    <xf numFmtId="49" fontId="24" fillId="0" borderId="9" xfId="2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" fontId="16" fillId="0" borderId="0" xfId="0" applyNumberFormat="1" applyFont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" fontId="3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/>
    <xf numFmtId="0" fontId="32" fillId="0" borderId="0" xfId="0" applyFont="1" applyAlignment="1">
      <alignment horizontal="center"/>
    </xf>
  </cellXfs>
  <cellStyles count="3">
    <cellStyle name="Normal" xfId="0" builtinId="0"/>
    <cellStyle name="Normal_vaslui, bilant 30.06.2007" xfId="2" xr:uid="{2BFF3A11-9B7C-43B5-B230-0AA27001BAA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cui.INTRANET/Desktop/AN%202021/BILANT%20AN%202021/BILANT%20TRIM%20I%202021/GL%20BILANT%20MARTIE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 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4924009</v>
          </cell>
        </row>
        <row r="9">
          <cell r="D9">
            <v>0</v>
          </cell>
        </row>
        <row r="11">
          <cell r="D11">
            <v>0</v>
          </cell>
        </row>
        <row r="14">
          <cell r="D14">
            <v>7127</v>
          </cell>
        </row>
        <row r="15">
          <cell r="D15">
            <v>201</v>
          </cell>
        </row>
        <row r="17">
          <cell r="D17">
            <v>7478853</v>
          </cell>
        </row>
        <row r="18">
          <cell r="C18">
            <v>45737069</v>
          </cell>
        </row>
        <row r="28">
          <cell r="C28">
            <v>27019</v>
          </cell>
        </row>
        <row r="29">
          <cell r="C29">
            <v>1547629</v>
          </cell>
        </row>
        <row r="32">
          <cell r="C32">
            <v>4924009</v>
          </cell>
        </row>
        <row r="33">
          <cell r="C33">
            <v>231774</v>
          </cell>
        </row>
        <row r="34">
          <cell r="C34">
            <v>1014647</v>
          </cell>
        </row>
        <row r="35">
          <cell r="C35">
            <v>232150</v>
          </cell>
        </row>
        <row r="36">
          <cell r="C36">
            <v>35386</v>
          </cell>
        </row>
        <row r="49">
          <cell r="D49">
            <v>27019</v>
          </cell>
        </row>
        <row r="50">
          <cell r="D50">
            <v>1077791</v>
          </cell>
        </row>
        <row r="53">
          <cell r="D53">
            <v>207743</v>
          </cell>
        </row>
        <row r="54">
          <cell r="D54">
            <v>1014648</v>
          </cell>
        </row>
        <row r="55">
          <cell r="D55">
            <v>232149</v>
          </cell>
        </row>
        <row r="56">
          <cell r="D56">
            <v>30630</v>
          </cell>
        </row>
        <row r="69">
          <cell r="C69">
            <v>732</v>
          </cell>
        </row>
        <row r="71">
          <cell r="C71">
            <v>15612</v>
          </cell>
        </row>
        <row r="72">
          <cell r="C72">
            <v>3420</v>
          </cell>
        </row>
        <row r="73">
          <cell r="C73">
            <v>474284</v>
          </cell>
        </row>
        <row r="77">
          <cell r="D77">
            <v>39955856</v>
          </cell>
        </row>
        <row r="79">
          <cell r="D79">
            <v>8343156</v>
          </cell>
        </row>
        <row r="81">
          <cell r="C81">
            <v>0</v>
          </cell>
        </row>
        <row r="83">
          <cell r="C83">
            <v>0</v>
          </cell>
        </row>
        <row r="85">
          <cell r="D85">
            <v>254686</v>
          </cell>
        </row>
        <row r="86">
          <cell r="D86">
            <v>409</v>
          </cell>
        </row>
        <row r="89">
          <cell r="D89">
            <v>13284</v>
          </cell>
        </row>
        <row r="90">
          <cell r="D90">
            <v>12233</v>
          </cell>
        </row>
        <row r="91">
          <cell r="D91">
            <v>0</v>
          </cell>
        </row>
        <row r="93">
          <cell r="C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115919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45511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10419</v>
          </cell>
        </row>
        <row r="100"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29474</v>
          </cell>
        </row>
        <row r="105">
          <cell r="C105">
            <v>0</v>
          </cell>
          <cell r="D105">
            <v>2300</v>
          </cell>
        </row>
        <row r="107">
          <cell r="D107">
            <v>0</v>
          </cell>
        </row>
        <row r="112">
          <cell r="C112">
            <v>4942</v>
          </cell>
        </row>
        <row r="113">
          <cell r="C113">
            <v>3082107</v>
          </cell>
        </row>
        <row r="114">
          <cell r="D114">
            <v>4068955</v>
          </cell>
        </row>
        <row r="115">
          <cell r="D115">
            <v>41075468</v>
          </cell>
        </row>
        <row r="118">
          <cell r="C118">
            <v>134212840</v>
          </cell>
        </row>
        <row r="119">
          <cell r="D119">
            <v>20555603</v>
          </cell>
        </row>
        <row r="120">
          <cell r="C120">
            <v>0</v>
          </cell>
        </row>
        <row r="123">
          <cell r="C123">
            <v>0</v>
          </cell>
        </row>
        <row r="124">
          <cell r="C124">
            <v>37977492</v>
          </cell>
        </row>
        <row r="149">
          <cell r="C149">
            <v>12200</v>
          </cell>
        </row>
        <row r="152">
          <cell r="C152">
            <v>42</v>
          </cell>
        </row>
        <row r="156">
          <cell r="C156">
            <v>12233</v>
          </cell>
        </row>
        <row r="157">
          <cell r="C157">
            <v>36806</v>
          </cell>
        </row>
        <row r="158">
          <cell r="C158">
            <v>123455845</v>
          </cell>
        </row>
        <row r="162">
          <cell r="D162">
            <v>223554795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895A-50CA-4261-8E1B-7A58AC554461}">
  <dimension ref="A1:M1969"/>
  <sheetViews>
    <sheetView tabSelected="1" workbookViewId="0">
      <selection sqref="A1:XFD1048576"/>
    </sheetView>
  </sheetViews>
  <sheetFormatPr defaultColWidth="9.140625" defaultRowHeight="18" x14ac:dyDescent="0.25"/>
  <cols>
    <col min="1" max="1" width="5" style="94" customWidth="1"/>
    <col min="2" max="2" width="56" customWidth="1"/>
    <col min="3" max="3" width="6.140625" style="98" customWidth="1"/>
    <col min="4" max="4" width="21.42578125" customWidth="1"/>
    <col min="5" max="5" width="22.5703125" style="14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customWidth="1"/>
    <col min="12" max="12" width="12.7109375" style="3" customWidth="1"/>
    <col min="13" max="13" width="11.7109375" customWidth="1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4"/>
      <c r="B2" s="5"/>
      <c r="C2" s="6"/>
      <c r="D2" s="5"/>
      <c r="E2" s="5"/>
    </row>
    <row r="3" spans="1:13" x14ac:dyDescent="0.25">
      <c r="A3" s="7" t="s">
        <v>1</v>
      </c>
      <c r="B3" s="8"/>
      <c r="C3" s="8"/>
      <c r="D3" s="8"/>
      <c r="E3" s="9"/>
    </row>
    <row r="4" spans="1:13" ht="9" customHeight="1" x14ac:dyDescent="0.25">
      <c r="A4" s="4"/>
      <c r="B4" s="10"/>
      <c r="C4" s="10"/>
      <c r="D4" s="10"/>
      <c r="E4" s="5"/>
    </row>
    <row r="5" spans="1:13" x14ac:dyDescent="0.25">
      <c r="A5" s="7" t="s">
        <v>2</v>
      </c>
      <c r="B5" s="8"/>
      <c r="C5" s="11"/>
      <c r="D5" s="11"/>
      <c r="E5" s="9"/>
    </row>
    <row r="6" spans="1:13" ht="6.75" customHeight="1" x14ac:dyDescent="0.25">
      <c r="A6" s="12"/>
      <c r="B6" s="12"/>
      <c r="C6" s="12"/>
      <c r="D6" s="5"/>
      <c r="E6" s="5"/>
    </row>
    <row r="7" spans="1:13" ht="14.25" customHeight="1" x14ac:dyDescent="0.25">
      <c r="A7" s="7" t="s">
        <v>3</v>
      </c>
      <c r="B7" s="8"/>
      <c r="C7" s="8"/>
      <c r="D7" s="8"/>
      <c r="E7" s="9"/>
    </row>
    <row r="8" spans="1:13" x14ac:dyDescent="0.25">
      <c r="A8" s="4"/>
      <c r="B8" s="10"/>
      <c r="C8" s="10"/>
      <c r="D8" s="10"/>
      <c r="E8" s="5"/>
      <c r="J8" s="13"/>
    </row>
    <row r="9" spans="1:13" x14ac:dyDescent="0.25">
      <c r="A9" s="8" t="s">
        <v>4</v>
      </c>
      <c r="B9" s="8"/>
      <c r="C9" s="8"/>
      <c r="D9" s="9"/>
      <c r="E9" s="9"/>
    </row>
    <row r="10" spans="1:13" x14ac:dyDescent="0.25">
      <c r="A10" s="4"/>
      <c r="B10" s="10"/>
      <c r="C10" s="10"/>
      <c r="D10" s="5"/>
    </row>
    <row r="11" spans="1:13" ht="15.75" customHeight="1" x14ac:dyDescent="0.25">
      <c r="A11" s="15" t="s">
        <v>5</v>
      </c>
      <c r="B11" s="15"/>
      <c r="C11" s="15"/>
      <c r="D11" s="15"/>
      <c r="E11" s="15"/>
    </row>
    <row r="12" spans="1:13" ht="15.75" customHeight="1" x14ac:dyDescent="0.25">
      <c r="A12" s="15" t="s">
        <v>6</v>
      </c>
      <c r="B12" s="15"/>
      <c r="C12" s="15"/>
      <c r="D12" s="15"/>
      <c r="E12" s="15"/>
    </row>
    <row r="13" spans="1:13" x14ac:dyDescent="0.25">
      <c r="A13" s="16" t="s">
        <v>7</v>
      </c>
      <c r="B13" s="17"/>
      <c r="C13" s="18"/>
      <c r="D13" s="17"/>
      <c r="E13" s="19" t="s">
        <v>8</v>
      </c>
      <c r="M13" s="20"/>
    </row>
    <row r="14" spans="1:13" ht="17.25" customHeight="1" x14ac:dyDescent="0.25">
      <c r="A14" s="21" t="s">
        <v>9</v>
      </c>
      <c r="B14" s="22" t="s">
        <v>10</v>
      </c>
      <c r="C14" s="23" t="s">
        <v>11</v>
      </c>
      <c r="D14" s="24" t="s">
        <v>12</v>
      </c>
      <c r="E14" s="25" t="s">
        <v>13</v>
      </c>
    </row>
    <row r="15" spans="1:13" ht="31.5" customHeight="1" x14ac:dyDescent="0.25">
      <c r="A15" s="21"/>
      <c r="B15" s="22"/>
      <c r="C15" s="23"/>
      <c r="D15" s="24"/>
      <c r="E15" s="25"/>
    </row>
    <row r="16" spans="1:13" s="33" customFormat="1" ht="9.75" customHeight="1" x14ac:dyDescent="0.2">
      <c r="A16" s="26" t="s">
        <v>14</v>
      </c>
      <c r="B16" s="27" t="s">
        <v>15</v>
      </c>
      <c r="C16" s="28" t="s">
        <v>16</v>
      </c>
      <c r="D16" s="29">
        <v>1</v>
      </c>
      <c r="E16" s="30">
        <v>2</v>
      </c>
      <c r="F16" s="31"/>
      <c r="G16" s="31"/>
      <c r="H16" s="32"/>
      <c r="L16" s="32"/>
    </row>
    <row r="17" spans="1:13" x14ac:dyDescent="0.25">
      <c r="A17" s="34">
        <v>1</v>
      </c>
      <c r="B17" s="35" t="s">
        <v>17</v>
      </c>
      <c r="C17" s="36" t="s">
        <v>18</v>
      </c>
      <c r="D17" s="37"/>
      <c r="E17" s="38"/>
    </row>
    <row r="18" spans="1:13" ht="13.5" customHeight="1" x14ac:dyDescent="0.25">
      <c r="A18" s="39">
        <v>2</v>
      </c>
      <c r="B18" s="40" t="s">
        <v>19</v>
      </c>
      <c r="C18" s="41" t="s">
        <v>20</v>
      </c>
      <c r="D18" s="42"/>
      <c r="E18" s="43"/>
    </row>
    <row r="19" spans="1:13" ht="63" x14ac:dyDescent="0.25">
      <c r="A19" s="39">
        <v>3</v>
      </c>
      <c r="B19" s="40" t="s">
        <v>21</v>
      </c>
      <c r="C19" s="41" t="s">
        <v>22</v>
      </c>
      <c r="D19" s="44">
        <v>471146</v>
      </c>
      <c r="E19" s="45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469838</v>
      </c>
      <c r="I19" s="46"/>
      <c r="J19" s="46"/>
      <c r="K19" s="46"/>
      <c r="M19" s="3"/>
    </row>
    <row r="20" spans="1:13" ht="110.25" x14ac:dyDescent="0.25">
      <c r="A20" s="39">
        <v>4</v>
      </c>
      <c r="B20" s="40" t="s">
        <v>23</v>
      </c>
      <c r="C20" s="41" t="s">
        <v>24</v>
      </c>
      <c r="D20" s="44">
        <v>30116</v>
      </c>
      <c r="E20" s="45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28787</v>
      </c>
      <c r="G20" s="47"/>
      <c r="I20" s="46"/>
      <c r="J20" s="46"/>
      <c r="K20" s="46"/>
      <c r="M20" s="3"/>
    </row>
    <row r="21" spans="1:13" ht="100.5" x14ac:dyDescent="0.25">
      <c r="A21" s="39">
        <v>5</v>
      </c>
      <c r="B21" s="48" t="s">
        <v>25</v>
      </c>
      <c r="C21" s="41" t="s">
        <v>26</v>
      </c>
      <c r="D21" s="44">
        <v>2854912</v>
      </c>
      <c r="E21" s="45">
        <f>+'[1]SOLDURI BILANT'!C30+'[1]SOLDURI BILANT'!C31+'[1]SOLDURI BILANT'!C32+'[1]SOLDURI BILANT'!C38-'[1]SOLDURI BILANT'!D51-'[1]SOLDURI BILANT'!D61-'[1]SOLDURI BILANT'!D62-'[1]SOLDURI BILANT'!D66-'[1]SOLDURI BILANT'!D52</f>
        <v>4924009</v>
      </c>
      <c r="G21" s="47"/>
      <c r="I21" s="46"/>
      <c r="J21" s="46"/>
      <c r="K21" s="46"/>
      <c r="M21" s="3"/>
    </row>
    <row r="22" spans="1:13" ht="29.25" x14ac:dyDescent="0.25">
      <c r="A22" s="39">
        <v>6</v>
      </c>
      <c r="B22" s="48" t="s">
        <v>27</v>
      </c>
      <c r="C22" s="41" t="s">
        <v>28</v>
      </c>
      <c r="D22" s="44"/>
      <c r="E22" s="45">
        <f>+'[1]SOLDURI BILANT'!C37</f>
        <v>0</v>
      </c>
      <c r="I22" s="46"/>
      <c r="J22" s="46"/>
      <c r="K22" s="46"/>
      <c r="M22" s="3"/>
    </row>
    <row r="23" spans="1:13" ht="409.5" x14ac:dyDescent="0.25">
      <c r="A23" s="39">
        <v>7</v>
      </c>
      <c r="B23" s="48" t="s">
        <v>29</v>
      </c>
      <c r="C23" s="41" t="s">
        <v>30</v>
      </c>
      <c r="D23" s="44"/>
      <c r="E23" s="45">
        <f>+'[1]SOLDURI BILANT'!C44+'[1]SOLDURI BILANT'!C45</f>
        <v>0</v>
      </c>
      <c r="I23" s="46"/>
      <c r="J23" s="46"/>
      <c r="K23" s="46"/>
      <c r="M23" s="3"/>
    </row>
    <row r="24" spans="1:13" ht="43.5" x14ac:dyDescent="0.25">
      <c r="A24" s="39">
        <v>8</v>
      </c>
      <c r="B24" s="49" t="s">
        <v>31</v>
      </c>
      <c r="C24" s="41" t="s">
        <v>32</v>
      </c>
      <c r="D24" s="44"/>
      <c r="E24" s="45"/>
      <c r="F24" s="50" t="str">
        <f>IF(D23&lt;D24,"eroare"," ")</f>
        <v xml:space="preserve"> </v>
      </c>
      <c r="G24" s="50" t="str">
        <f>IF(E23&lt;E24,"eroare"," ")</f>
        <v xml:space="preserve"> </v>
      </c>
      <c r="I24" s="46"/>
      <c r="J24" s="46"/>
      <c r="K24" s="46"/>
      <c r="M24" s="3"/>
    </row>
    <row r="25" spans="1:13" ht="58.5" x14ac:dyDescent="0.25">
      <c r="A25" s="39">
        <v>9</v>
      </c>
      <c r="B25" s="48" t="s">
        <v>33</v>
      </c>
      <c r="C25" s="41" t="s">
        <v>34</v>
      </c>
      <c r="D25" s="44">
        <v>1102857</v>
      </c>
      <c r="E25" s="45">
        <f>+'[1]SOLDURI BILANT'!C83+'[1]SOLDURI BILANT'!C113+'[1]SOLDURI BILANT'!C93-'[1]SOLDURI BILANT'!D128</f>
        <v>3082107</v>
      </c>
      <c r="I25" s="46"/>
      <c r="J25" s="46"/>
      <c r="K25" s="46"/>
      <c r="M25" s="3"/>
    </row>
    <row r="26" spans="1:13" ht="57" x14ac:dyDescent="0.25">
      <c r="A26" s="51">
        <v>10</v>
      </c>
      <c r="B26" s="52" t="s">
        <v>35</v>
      </c>
      <c r="C26" s="53">
        <v>10</v>
      </c>
      <c r="D26" s="54">
        <v>1102857</v>
      </c>
      <c r="E26" s="55">
        <f>+'[1]SOLDURI BILANT'!C83+'[1]SOLDURI BILANT'!C113-'[1]SOLDURI BILANT'!D128</f>
        <v>3082107</v>
      </c>
      <c r="F26" s="50" t="str">
        <f>IF(D25&lt;D26,"eroare"," ")</f>
        <v xml:space="preserve"> </v>
      </c>
      <c r="G26" s="50" t="str">
        <f>IF(E25&lt;E26,"eroare"," ")</f>
        <v xml:space="preserve"> </v>
      </c>
      <c r="I26" s="46"/>
      <c r="J26" s="46"/>
      <c r="K26" s="46"/>
      <c r="M26" s="3"/>
    </row>
    <row r="27" spans="1:13" ht="31.5" x14ac:dyDescent="0.25">
      <c r="A27" s="34">
        <v>11</v>
      </c>
      <c r="B27" s="35" t="s">
        <v>36</v>
      </c>
      <c r="C27" s="36">
        <v>15</v>
      </c>
      <c r="D27" s="56">
        <f>D19+D20+D21+D22+D23+D25</f>
        <v>4459031</v>
      </c>
      <c r="E27" s="57">
        <f>E19+E20+E21+E22+E23+E25</f>
        <v>8504741</v>
      </c>
      <c r="I27" s="46"/>
      <c r="J27" s="46"/>
      <c r="K27" s="46"/>
      <c r="M27" s="3"/>
    </row>
    <row r="28" spans="1:13" x14ac:dyDescent="0.25">
      <c r="A28" s="39">
        <v>12</v>
      </c>
      <c r="B28" s="40" t="s">
        <v>37</v>
      </c>
      <c r="C28" s="41">
        <v>18</v>
      </c>
      <c r="D28" s="42"/>
      <c r="E28" s="43"/>
      <c r="I28" s="46"/>
      <c r="J28" s="46"/>
      <c r="K28" s="46"/>
      <c r="M28" s="3"/>
    </row>
    <row r="29" spans="1:13" ht="186" x14ac:dyDescent="0.25">
      <c r="A29" s="39">
        <v>13</v>
      </c>
      <c r="B29" s="48" t="s">
        <v>38</v>
      </c>
      <c r="C29" s="41">
        <v>19</v>
      </c>
      <c r="D29" s="44">
        <v>499186</v>
      </c>
      <c r="E29" s="45">
        <f>+'[1]SOLDURI BILANT'!C68+'[1]SOLDURI BILANT'!C69+'[1]SOLDURI BILANT'!C70+'[1]SOLDURI BILANT'!C71+'[1]SOLDURI BILANT'!C72+'[1]SOLDURI BILANT'!C73+'[1]SOLDURI BILANT'!C74+'[1]SOLDURI BILANT'!C75</f>
        <v>494048</v>
      </c>
      <c r="I29" s="46"/>
      <c r="J29" s="46"/>
      <c r="K29" s="46"/>
      <c r="M29" s="3"/>
    </row>
    <row r="30" spans="1:13" ht="31.5" x14ac:dyDescent="0.25">
      <c r="A30" s="39">
        <v>14</v>
      </c>
      <c r="B30" s="40" t="s">
        <v>39</v>
      </c>
      <c r="C30" s="41">
        <v>20</v>
      </c>
      <c r="D30" s="42"/>
      <c r="E30" s="43"/>
      <c r="I30" s="46"/>
      <c r="J30" s="46"/>
      <c r="K30" s="46"/>
      <c r="M30" s="3"/>
    </row>
    <row r="31" spans="1:13" ht="115.5" x14ac:dyDescent="0.25">
      <c r="A31" s="39">
        <v>15</v>
      </c>
      <c r="B31" s="48" t="s">
        <v>40</v>
      </c>
      <c r="C31" s="41">
        <v>21</v>
      </c>
      <c r="D31" s="44">
        <v>28805542</v>
      </c>
      <c r="E31" s="45">
        <f>+'[1]SOLDURI BILANT'!C39+'[1]SOLDURI BILANT'!C41+'[1]SOLDURI BILANT'!C80+'[1]SOLDURI BILANT'!C81+'[1]SOLDURI BILANT'!C82+'[1]SOLDURI BILANT'!C87+'[1]SOLDURI BILANT'!C112+'[1]SOLDURI BILANT'!C124+'[1]SOLDURI BILANT'!C91-'[1]SOLDURI BILANT'!D91</f>
        <v>37982434</v>
      </c>
      <c r="F31" s="58"/>
      <c r="G31" s="59"/>
      <c r="I31" s="46"/>
      <c r="J31" s="46"/>
      <c r="K31" s="46"/>
      <c r="M31" s="3"/>
    </row>
    <row r="32" spans="1:13" ht="30" x14ac:dyDescent="0.25">
      <c r="A32" s="39">
        <v>16</v>
      </c>
      <c r="B32" s="48" t="s">
        <v>41</v>
      </c>
      <c r="C32" s="60" t="s">
        <v>42</v>
      </c>
      <c r="D32" s="61"/>
      <c r="E32" s="45"/>
      <c r="F32" s="58"/>
      <c r="G32" s="59"/>
      <c r="I32" s="46"/>
      <c r="J32" s="46"/>
      <c r="K32" s="46"/>
      <c r="M32" s="3"/>
    </row>
    <row r="33" spans="1:13" ht="57.75" x14ac:dyDescent="0.25">
      <c r="A33" s="39">
        <v>17</v>
      </c>
      <c r="B33" s="48" t="s">
        <v>43</v>
      </c>
      <c r="C33" s="62">
        <v>22</v>
      </c>
      <c r="D33" s="44">
        <v>1961912</v>
      </c>
      <c r="E33" s="45">
        <f>+'[1]SOLDURI BILANT'!C39+'[1]SOLDURI BILANT'!C41+'[1]SOLDURI BILANT'!C80+'[1]SOLDURI BILANT'!C81+'[1]SOLDURI BILANT'!C82+'[1]SOLDURI BILANT'!C112-'[1]SOLDURI BILANT'!D127</f>
        <v>4942</v>
      </c>
      <c r="F33" s="50"/>
      <c r="G33" s="50"/>
      <c r="I33" s="46"/>
      <c r="J33" s="46"/>
      <c r="K33" s="46"/>
      <c r="M33" s="3"/>
    </row>
    <row r="34" spans="1:13" ht="31.5" x14ac:dyDescent="0.25">
      <c r="A34" s="39">
        <v>18</v>
      </c>
      <c r="B34" s="63" t="s">
        <v>44</v>
      </c>
      <c r="C34" s="64" t="s">
        <v>45</v>
      </c>
      <c r="D34" s="44"/>
      <c r="E34" s="45">
        <f>+'[1]SOLDURI BILANT'!C39+'[1]SOLDURI BILANT'!C41+'[1]SOLDURI BILANT'!C80+'[1]SOLDURI BILANT'!C81</f>
        <v>0</v>
      </c>
      <c r="F34" s="50"/>
      <c r="G34" s="50"/>
      <c r="I34" s="46"/>
      <c r="J34" s="46"/>
      <c r="K34" s="46"/>
      <c r="M34" s="3"/>
    </row>
    <row r="35" spans="1:13" ht="143.25" x14ac:dyDescent="0.25">
      <c r="A35" s="39">
        <v>19</v>
      </c>
      <c r="B35" s="48" t="s">
        <v>46</v>
      </c>
      <c r="C35" s="41">
        <v>23</v>
      </c>
      <c r="D35" s="44">
        <v>135333494</v>
      </c>
      <c r="E35" s="45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134212840</v>
      </c>
      <c r="I35" s="46"/>
      <c r="J35" s="46"/>
      <c r="K35" s="46"/>
      <c r="M35" s="3"/>
    </row>
    <row r="36" spans="1:13" ht="43.5" x14ac:dyDescent="0.25">
      <c r="A36" s="51">
        <v>20</v>
      </c>
      <c r="B36" s="65" t="s">
        <v>47</v>
      </c>
      <c r="C36" s="66">
        <v>24</v>
      </c>
      <c r="D36" s="54">
        <v>135333494</v>
      </c>
      <c r="E36" s="55">
        <f>+'[1]SOLDURI BILANT'!C118-'[1]SOLDURI BILANT'!D129</f>
        <v>134212840</v>
      </c>
      <c r="F36" s="50" t="str">
        <f>IF(D35&lt;D36,"eroare"," ")</f>
        <v xml:space="preserve"> </v>
      </c>
      <c r="G36" s="50"/>
      <c r="I36" s="46"/>
      <c r="J36" s="46"/>
      <c r="K36" s="46"/>
      <c r="M36" s="3"/>
    </row>
    <row r="37" spans="1:13" ht="158.25" x14ac:dyDescent="0.25">
      <c r="A37" s="34">
        <v>21</v>
      </c>
      <c r="B37" s="67" t="s">
        <v>48</v>
      </c>
      <c r="C37" s="36">
        <v>25</v>
      </c>
      <c r="D37" s="68"/>
      <c r="E37" s="69">
        <f>+'[1]SOLDURI BILANT'!C108+'[1]SOLDURI BILANT'!C110+'[1]SOLDURI BILANT'!C123</f>
        <v>0</v>
      </c>
      <c r="I37" s="46"/>
      <c r="J37" s="46"/>
      <c r="K37" s="46"/>
      <c r="M37" s="3"/>
    </row>
    <row r="38" spans="1:13" ht="44.25" x14ac:dyDescent="0.25">
      <c r="A38" s="39">
        <v>22</v>
      </c>
      <c r="B38" s="49" t="s">
        <v>49</v>
      </c>
      <c r="C38" s="41">
        <v>26</v>
      </c>
      <c r="D38" s="44"/>
      <c r="E38" s="45">
        <f>+'[1]SOLDURI BILANT'!C108</f>
        <v>0</v>
      </c>
      <c r="F38" s="50" t="str">
        <f>IF(D37&lt;D38,"eroare"," ")</f>
        <v xml:space="preserve"> </v>
      </c>
      <c r="G38" s="50"/>
      <c r="I38" s="46"/>
      <c r="J38" s="46"/>
      <c r="K38" s="46"/>
      <c r="M38" s="3"/>
    </row>
    <row r="39" spans="1:13" ht="100.5" x14ac:dyDescent="0.25">
      <c r="A39" s="39">
        <v>23</v>
      </c>
      <c r="B39" s="48" t="s">
        <v>50</v>
      </c>
      <c r="C39" s="41">
        <v>27</v>
      </c>
      <c r="D39" s="44"/>
      <c r="E39" s="45">
        <f>'[1]SOLDURI BILANT'!C120</f>
        <v>0</v>
      </c>
      <c r="I39" s="46"/>
      <c r="J39" s="46"/>
      <c r="K39" s="46"/>
      <c r="M39" s="3"/>
    </row>
    <row r="40" spans="1:13" x14ac:dyDescent="0.25">
      <c r="A40" s="39">
        <v>24</v>
      </c>
      <c r="B40" s="40" t="s">
        <v>51</v>
      </c>
      <c r="C40" s="41">
        <v>30</v>
      </c>
      <c r="D40" s="70">
        <f>D31+D35+D37+D39</f>
        <v>164139036</v>
      </c>
      <c r="E40" s="71">
        <f>E31+E35+E37+E39</f>
        <v>172195274</v>
      </c>
      <c r="I40" s="46"/>
      <c r="J40" s="46"/>
      <c r="K40" s="46"/>
      <c r="M40" s="3"/>
    </row>
    <row r="41" spans="1:13" x14ac:dyDescent="0.25">
      <c r="A41" s="39">
        <v>25</v>
      </c>
      <c r="B41" s="48" t="s">
        <v>52</v>
      </c>
      <c r="C41" s="41">
        <v>31</v>
      </c>
      <c r="D41" s="44"/>
      <c r="E41" s="45"/>
      <c r="I41" s="46"/>
      <c r="J41" s="46"/>
      <c r="K41" s="46"/>
      <c r="M41" s="3"/>
    </row>
    <row r="42" spans="1:13" x14ac:dyDescent="0.25">
      <c r="A42" s="39">
        <v>26</v>
      </c>
      <c r="B42" s="40" t="s">
        <v>53</v>
      </c>
      <c r="C42" s="41">
        <v>32</v>
      </c>
      <c r="D42" s="42"/>
      <c r="E42" s="43"/>
      <c r="I42" s="46"/>
      <c r="J42" s="46"/>
      <c r="K42" s="46"/>
      <c r="M42" s="3"/>
    </row>
    <row r="43" spans="1:13" ht="214.5" x14ac:dyDescent="0.25">
      <c r="A43" s="39">
        <v>27</v>
      </c>
      <c r="B43" s="48" t="s">
        <v>54</v>
      </c>
      <c r="C43" s="41">
        <v>33</v>
      </c>
      <c r="D43" s="44">
        <v>31671</v>
      </c>
      <c r="E43" s="45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-100062144</v>
      </c>
      <c r="I43" s="46"/>
      <c r="J43" s="46"/>
      <c r="K43" s="46"/>
      <c r="M43" s="3"/>
    </row>
    <row r="44" spans="1:13" ht="50.25" customHeight="1" x14ac:dyDescent="0.25">
      <c r="A44" s="39">
        <v>28</v>
      </c>
      <c r="B44" s="49" t="s">
        <v>55</v>
      </c>
      <c r="C44" s="41" t="s">
        <v>56</v>
      </c>
      <c r="D44" s="44">
        <v>14592</v>
      </c>
      <c r="E44" s="45">
        <f>+'[1]SOLDURI BILANT'!C141+'[1]SOLDURI BILANT'!C148+'[1]SOLDURI BILANT'!C149+'[1]SOLDURI BILANT'!C150+'[1]SOLDURI BILANT'!C151+'[1]SOLDURI BILANT'!C152+'[1]SOLDURI BILANT'!C154</f>
        <v>12242</v>
      </c>
      <c r="I44" s="46"/>
      <c r="J44" s="46"/>
      <c r="K44" s="46"/>
      <c r="M44" s="3"/>
    </row>
    <row r="45" spans="1:13" x14ac:dyDescent="0.25">
      <c r="A45" s="51">
        <v>29</v>
      </c>
      <c r="B45" s="72" t="s">
        <v>57</v>
      </c>
      <c r="C45" s="53">
        <v>34</v>
      </c>
      <c r="D45" s="73"/>
      <c r="E45" s="55"/>
      <c r="F45" s="50"/>
      <c r="G45" s="50"/>
      <c r="I45" s="46"/>
      <c r="J45" s="46"/>
      <c r="K45" s="46"/>
      <c r="M45" s="3"/>
    </row>
    <row r="46" spans="1:13" ht="143.25" x14ac:dyDescent="0.25">
      <c r="A46" s="34">
        <v>30</v>
      </c>
      <c r="B46" s="67" t="s">
        <v>58</v>
      </c>
      <c r="C46" s="36">
        <v>35</v>
      </c>
      <c r="D46" s="68">
        <v>12233</v>
      </c>
      <c r="E46" s="69">
        <f>+'[1]SOLDURI BILANT'!C132+'[1]SOLDURI BILANT'!C147+'[1]SOLDURI BILANT'!C156+'[1]SOLDURI BILANT'!C133+'[1]SOLDURI BILANT'!D136+'[1]SOLDURI BILANT'!D138+'[1]SOLDURI BILANT'!C135</f>
        <v>12233</v>
      </c>
      <c r="I46" s="46"/>
      <c r="J46" s="46"/>
      <c r="K46" s="46"/>
      <c r="M46" s="3"/>
    </row>
    <row r="47" spans="1:13" ht="29.25" x14ac:dyDescent="0.25">
      <c r="A47" s="39">
        <v>31</v>
      </c>
      <c r="B47" s="49" t="s">
        <v>59</v>
      </c>
      <c r="C47" s="41" t="s">
        <v>60</v>
      </c>
      <c r="D47" s="44"/>
      <c r="E47" s="45">
        <f>+'[1]SOLDURI BILANT'!C142</f>
        <v>0</v>
      </c>
      <c r="I47" s="46"/>
      <c r="J47" s="46"/>
      <c r="K47" s="46"/>
      <c r="M47" s="3"/>
    </row>
    <row r="48" spans="1:13" ht="17.25" customHeight="1" x14ac:dyDescent="0.25">
      <c r="A48" s="39">
        <v>32</v>
      </c>
      <c r="B48" s="40" t="s">
        <v>61</v>
      </c>
      <c r="C48" s="41">
        <v>36</v>
      </c>
      <c r="D48" s="61"/>
      <c r="E48" s="45"/>
      <c r="F48" s="50" t="str">
        <f>IF(D46&lt;D48,"eroare"," ")</f>
        <v xml:space="preserve"> </v>
      </c>
      <c r="G48" s="50"/>
      <c r="I48" s="46"/>
      <c r="J48" s="46"/>
      <c r="K48" s="46"/>
      <c r="M48" s="3"/>
    </row>
    <row r="49" spans="1:13" ht="17.25" customHeight="1" x14ac:dyDescent="0.25">
      <c r="A49" s="39">
        <v>33</v>
      </c>
      <c r="B49" s="40" t="s">
        <v>62</v>
      </c>
      <c r="C49" s="41">
        <v>40</v>
      </c>
      <c r="D49" s="70">
        <f>D43+D44+D46+D47</f>
        <v>58496</v>
      </c>
      <c r="E49" s="71">
        <f>E43+E44+E46+E47</f>
        <v>-100037669</v>
      </c>
      <c r="I49" s="46"/>
      <c r="J49" s="46"/>
      <c r="K49" s="46"/>
      <c r="M49" s="3"/>
    </row>
    <row r="50" spans="1:13" ht="72.75" x14ac:dyDescent="0.25">
      <c r="A50" s="39">
        <v>34</v>
      </c>
      <c r="B50" s="48" t="s">
        <v>63</v>
      </c>
      <c r="C50" s="41">
        <v>41</v>
      </c>
      <c r="D50" s="44"/>
      <c r="E50" s="45"/>
      <c r="I50" s="46"/>
      <c r="J50" s="46"/>
      <c r="K50" s="46"/>
      <c r="M50" s="3"/>
    </row>
    <row r="51" spans="1:13" ht="30" x14ac:dyDescent="0.25">
      <c r="A51" s="39">
        <v>35</v>
      </c>
      <c r="B51" s="49" t="s">
        <v>64</v>
      </c>
      <c r="C51" s="41" t="s">
        <v>65</v>
      </c>
      <c r="D51" s="44"/>
      <c r="E51" s="45"/>
      <c r="I51" s="46"/>
      <c r="J51" s="46"/>
      <c r="K51" s="46"/>
      <c r="M51" s="3"/>
    </row>
    <row r="52" spans="1:13" ht="18.75" customHeight="1" x14ac:dyDescent="0.25">
      <c r="A52" s="39">
        <v>36</v>
      </c>
      <c r="B52" s="48" t="s">
        <v>66</v>
      </c>
      <c r="C52" s="41">
        <v>42</v>
      </c>
      <c r="D52" s="44"/>
      <c r="E52" s="45">
        <f>+'[1]SOLDURI BILANT'!C121</f>
        <v>0</v>
      </c>
      <c r="I52" s="46"/>
      <c r="J52" s="46"/>
      <c r="K52" s="46"/>
      <c r="M52" s="3"/>
    </row>
    <row r="53" spans="1:13" ht="141.75" x14ac:dyDescent="0.25">
      <c r="A53" s="39">
        <v>37</v>
      </c>
      <c r="B53" s="40" t="s">
        <v>67</v>
      </c>
      <c r="C53" s="41">
        <v>45</v>
      </c>
      <c r="D53" s="70">
        <f>D29+D40+D41+D49+D50+D52+D51</f>
        <v>164696718</v>
      </c>
      <c r="E53" s="71">
        <f>E29+E40+E41+E49+E50+E52+E51</f>
        <v>72651653</v>
      </c>
      <c r="I53" s="46"/>
      <c r="J53" s="46"/>
      <c r="K53" s="46"/>
      <c r="M53" s="3"/>
    </row>
    <row r="54" spans="1:13" ht="78.75" x14ac:dyDescent="0.25">
      <c r="A54" s="39">
        <v>38</v>
      </c>
      <c r="B54" s="40" t="s">
        <v>68</v>
      </c>
      <c r="C54" s="41">
        <v>46</v>
      </c>
      <c r="D54" s="70">
        <f>D27+D53</f>
        <v>169155749</v>
      </c>
      <c r="E54" s="71">
        <f>E27+E53</f>
        <v>81156394</v>
      </c>
      <c r="I54" s="46"/>
      <c r="J54" s="46"/>
      <c r="M54" s="3"/>
    </row>
    <row r="55" spans="1:13" ht="15.75" customHeight="1" x14ac:dyDescent="0.25">
      <c r="A55" s="39">
        <v>39</v>
      </c>
      <c r="B55" s="40" t="s">
        <v>69</v>
      </c>
      <c r="C55" s="41">
        <v>50</v>
      </c>
      <c r="D55" s="42"/>
      <c r="E55" s="43"/>
      <c r="I55" s="46"/>
      <c r="J55" s="46"/>
      <c r="K55" s="46"/>
      <c r="M55" s="3"/>
    </row>
    <row r="56" spans="1:13" ht="204.75" x14ac:dyDescent="0.25">
      <c r="A56" s="39">
        <v>40</v>
      </c>
      <c r="B56" s="40" t="s">
        <v>70</v>
      </c>
      <c r="C56" s="41">
        <v>51</v>
      </c>
      <c r="D56" s="42"/>
      <c r="E56" s="43"/>
      <c r="I56" s="46"/>
      <c r="J56" s="46"/>
      <c r="K56" s="46"/>
      <c r="M56" s="3"/>
    </row>
    <row r="57" spans="1:13" ht="409.5" x14ac:dyDescent="0.25">
      <c r="A57" s="39">
        <v>41</v>
      </c>
      <c r="B57" s="48" t="s">
        <v>71</v>
      </c>
      <c r="C57" s="41">
        <v>52</v>
      </c>
      <c r="D57" s="44"/>
      <c r="E57" s="45">
        <f>+'[1]SOLDURI BILANT'!D92+'[1]SOLDURI BILANT'!D116+'[1]SOLDURI BILANT'!D117</f>
        <v>0</v>
      </c>
      <c r="I57" s="46"/>
      <c r="J57" s="46"/>
      <c r="K57" s="46"/>
      <c r="M57" s="3"/>
    </row>
    <row r="58" spans="1:13" ht="159" x14ac:dyDescent="0.25">
      <c r="A58" s="39">
        <v>42</v>
      </c>
      <c r="B58" s="49" t="s">
        <v>72</v>
      </c>
      <c r="C58" s="62">
        <v>53</v>
      </c>
      <c r="D58" s="44"/>
      <c r="E58" s="45">
        <f>+'[1]SOLDURI BILANT'!D116</f>
        <v>0</v>
      </c>
      <c r="F58" s="50" t="str">
        <f>IF(D57&lt;D58,"eroare"," ")</f>
        <v xml:space="preserve"> </v>
      </c>
      <c r="G58" s="50"/>
      <c r="I58" s="46"/>
      <c r="J58" s="46"/>
      <c r="K58" s="46"/>
      <c r="M58" s="3"/>
    </row>
    <row r="59" spans="1:13" ht="388.5" x14ac:dyDescent="0.25">
      <c r="A59" s="39">
        <v>43</v>
      </c>
      <c r="B59" s="48" t="s">
        <v>73</v>
      </c>
      <c r="C59" s="41">
        <v>54</v>
      </c>
      <c r="D59" s="44"/>
      <c r="E59" s="45">
        <f>+'[1]SOLDURI BILANT'!D25</f>
        <v>0</v>
      </c>
      <c r="I59" s="46"/>
      <c r="J59" s="46"/>
      <c r="K59" s="46"/>
      <c r="M59" s="3"/>
    </row>
    <row r="60" spans="1:13" ht="129.75" x14ac:dyDescent="0.25">
      <c r="A60" s="39">
        <v>44</v>
      </c>
      <c r="B60" s="48" t="s">
        <v>74</v>
      </c>
      <c r="C60" s="41">
        <v>55</v>
      </c>
      <c r="D60" s="74"/>
      <c r="E60" s="75">
        <f>+'[1]SOLDURI BILANT'!D22+'[1]SOLDURI BILANT'!D23</f>
        <v>0</v>
      </c>
      <c r="I60" s="46"/>
      <c r="J60" s="46"/>
      <c r="K60" s="46"/>
      <c r="M60" s="3"/>
    </row>
    <row r="61" spans="1:13" ht="15" customHeight="1" x14ac:dyDescent="0.25">
      <c r="A61" s="39">
        <v>45</v>
      </c>
      <c r="B61" s="40" t="s">
        <v>75</v>
      </c>
      <c r="C61" s="41">
        <v>58</v>
      </c>
      <c r="D61" s="70">
        <f>D57+D59+D60</f>
        <v>0</v>
      </c>
      <c r="E61" s="71">
        <f>E57+E59+E60</f>
        <v>0</v>
      </c>
      <c r="I61" s="46"/>
      <c r="J61" s="46"/>
      <c r="K61" s="46"/>
      <c r="M61" s="3"/>
    </row>
    <row r="62" spans="1:13" ht="39" customHeight="1" x14ac:dyDescent="0.25">
      <c r="A62" s="39">
        <v>46</v>
      </c>
      <c r="B62" s="40" t="s">
        <v>76</v>
      </c>
      <c r="C62" s="41">
        <v>59</v>
      </c>
      <c r="D62" s="42"/>
      <c r="E62" s="43"/>
      <c r="I62" s="46"/>
      <c r="J62" s="46"/>
      <c r="K62" s="46"/>
      <c r="M62" s="3"/>
    </row>
    <row r="63" spans="1:13" ht="409.5" x14ac:dyDescent="0.25">
      <c r="A63" s="39">
        <v>47</v>
      </c>
      <c r="B63" s="48" t="s">
        <v>77</v>
      </c>
      <c r="C63" s="41">
        <v>60</v>
      </c>
      <c r="D63" s="44">
        <v>139244328</v>
      </c>
      <c r="E63" s="45">
        <f>+'[1]SOLDURI BILANT'!D77+'[1]SOLDURI BILANT'!D78+'[1]SOLDURI BILANT'!D79+'[1]SOLDURI BILANT'!D114+'[1]SOLDURI BILANT'!D125+'[1]SOLDURI BILANT'!D84+'[1]SOLDURI BILANT'!D115+'[1]SOLDURI BILANT'!D124</f>
        <v>93443435</v>
      </c>
      <c r="F63" s="58"/>
      <c r="G63" s="59"/>
      <c r="I63" s="46"/>
      <c r="J63" s="46"/>
      <c r="K63" s="46"/>
      <c r="M63" s="3"/>
    </row>
    <row r="64" spans="1:13" ht="222.75" x14ac:dyDescent="0.25">
      <c r="A64" s="51">
        <v>48</v>
      </c>
      <c r="B64" s="76" t="s">
        <v>78</v>
      </c>
      <c r="C64" s="53" t="s">
        <v>79</v>
      </c>
      <c r="D64" s="73"/>
      <c r="E64" s="55"/>
      <c r="F64" s="58"/>
      <c r="G64" s="59"/>
      <c r="I64" s="46"/>
      <c r="J64" s="46"/>
      <c r="K64" s="46"/>
      <c r="M64" s="3"/>
    </row>
    <row r="65" spans="1:13" ht="260.25" x14ac:dyDescent="0.25">
      <c r="A65" s="34">
        <v>49</v>
      </c>
      <c r="B65" s="77" t="s">
        <v>80</v>
      </c>
      <c r="C65" s="78">
        <v>61</v>
      </c>
      <c r="D65" s="68">
        <v>108756486</v>
      </c>
      <c r="E65" s="69">
        <f>+'[1]SOLDURI BILANT'!D77+'[1]SOLDURI BILANT'!D78+'[1]SOLDURI BILANT'!D79+'[1]SOLDURI BILANT'!D84+'[1]SOLDURI BILANT'!D114</f>
        <v>52367967</v>
      </c>
      <c r="F65" s="50"/>
      <c r="G65" s="50"/>
      <c r="I65" s="46"/>
      <c r="J65" s="46"/>
      <c r="K65" s="46"/>
      <c r="M65" s="3"/>
    </row>
    <row r="66" spans="1:13" ht="78.75" x14ac:dyDescent="0.25">
      <c r="A66" s="39">
        <v>50</v>
      </c>
      <c r="B66" s="79" t="s">
        <v>81</v>
      </c>
      <c r="C66" s="80" t="s">
        <v>82</v>
      </c>
      <c r="D66" s="44"/>
      <c r="E66" s="45">
        <f>+'[1]SOLDURI BILANT'!D84</f>
        <v>0</v>
      </c>
      <c r="F66" s="50"/>
      <c r="G66" s="50"/>
      <c r="I66" s="46"/>
      <c r="J66" s="46"/>
      <c r="K66" s="46"/>
      <c r="M66" s="3"/>
    </row>
    <row r="67" spans="1:13" ht="409.5" x14ac:dyDescent="0.25">
      <c r="A67" s="39">
        <v>51</v>
      </c>
      <c r="B67" s="48" t="s">
        <v>83</v>
      </c>
      <c r="C67" s="41">
        <v>62</v>
      </c>
      <c r="D67" s="44">
        <v>392302639</v>
      </c>
      <c r="E67" s="45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20759226</v>
      </c>
      <c r="I67" s="46"/>
      <c r="J67" s="46"/>
      <c r="K67" s="46"/>
      <c r="M67" s="3"/>
    </row>
    <row r="68" spans="1:13" ht="78.75" x14ac:dyDescent="0.25">
      <c r="A68" s="39">
        <v>52</v>
      </c>
      <c r="B68" s="81" t="s">
        <v>84</v>
      </c>
      <c r="C68" s="41">
        <v>63</v>
      </c>
      <c r="D68" s="61"/>
      <c r="E68" s="45"/>
      <c r="F68" s="50" t="str">
        <f>IF(D67&lt;D68,"eroare"," ")</f>
        <v xml:space="preserve"> </v>
      </c>
      <c r="G68" s="50"/>
      <c r="I68" s="46"/>
      <c r="J68" s="46"/>
      <c r="K68" s="46"/>
      <c r="M68" s="3"/>
    </row>
    <row r="69" spans="1:13" ht="273" x14ac:dyDescent="0.25">
      <c r="A69" s="39">
        <v>53</v>
      </c>
      <c r="B69" s="49" t="s">
        <v>85</v>
      </c>
      <c r="C69" s="82" t="s">
        <v>86</v>
      </c>
      <c r="D69" s="44">
        <v>166451</v>
      </c>
      <c r="E69" s="45">
        <f>+'[1]SOLDURI BILANT'!D94+'[1]SOLDURI BILANT'!D95+'[1]SOLDURI BILANT'!D96+'[1]SOLDURI BILANT'!D97+'[1]SOLDURI BILANT'!D98+'[1]SOLDURI BILANT'!D100+'[1]SOLDURI BILANT'!D101+'[1]SOLDURI BILANT'!D102+'[1]SOLDURI BILANT'!D99</f>
        <v>171849</v>
      </c>
      <c r="F69" s="50" t="str">
        <f>IF(D67&lt;D69,"eroare"," ")</f>
        <v xml:space="preserve"> </v>
      </c>
      <c r="G69" s="50"/>
      <c r="I69" s="46"/>
      <c r="J69" s="46"/>
      <c r="K69" s="46"/>
      <c r="M69" s="3"/>
    </row>
    <row r="70" spans="1:13" ht="192" x14ac:dyDescent="0.25">
      <c r="A70" s="39">
        <v>54</v>
      </c>
      <c r="B70" s="49" t="s">
        <v>87</v>
      </c>
      <c r="C70" s="41">
        <v>64</v>
      </c>
      <c r="D70" s="44"/>
      <c r="E70" s="45"/>
      <c r="I70" s="46"/>
      <c r="J70" s="46"/>
      <c r="K70" s="46"/>
      <c r="M70" s="3"/>
    </row>
    <row r="71" spans="1:13" ht="409.5" x14ac:dyDescent="0.25">
      <c r="A71" s="39">
        <v>55</v>
      </c>
      <c r="B71" s="48" t="s">
        <v>88</v>
      </c>
      <c r="C71" s="41">
        <v>65</v>
      </c>
      <c r="D71" s="44"/>
      <c r="E71" s="45">
        <f>+'[1]SOLDURI BILANT'!D123+'[1]SOLDURI BILANT'!D111+'[1]SOLDURI BILANT'!D109</f>
        <v>0</v>
      </c>
      <c r="I71" s="46"/>
      <c r="J71" s="46"/>
      <c r="K71" s="46"/>
      <c r="M71" s="3"/>
    </row>
    <row r="72" spans="1:13" ht="249.75" x14ac:dyDescent="0.25">
      <c r="A72" s="39">
        <v>56</v>
      </c>
      <c r="B72" s="83" t="s">
        <v>89</v>
      </c>
      <c r="C72" s="41">
        <v>66</v>
      </c>
      <c r="D72" s="44"/>
      <c r="E72" s="45"/>
      <c r="F72" s="50" t="str">
        <f>IF(D71&lt;D72,"eroare"," ")</f>
        <v xml:space="preserve"> </v>
      </c>
      <c r="G72" s="50"/>
      <c r="I72" s="46"/>
      <c r="J72" s="46"/>
      <c r="K72" s="46"/>
      <c r="M72" s="3"/>
    </row>
    <row r="73" spans="1:13" ht="409.5" x14ac:dyDescent="0.25">
      <c r="A73" s="39">
        <v>57</v>
      </c>
      <c r="B73" s="48" t="s">
        <v>90</v>
      </c>
      <c r="C73" s="41">
        <v>70</v>
      </c>
      <c r="D73" s="44"/>
      <c r="E73" s="45">
        <f>'[1]SOLDURI BILANT'!D143</f>
        <v>0</v>
      </c>
      <c r="I73" s="46"/>
      <c r="J73" s="46"/>
      <c r="K73" s="46"/>
      <c r="M73" s="3"/>
    </row>
    <row r="74" spans="1:13" ht="409.5" x14ac:dyDescent="0.25">
      <c r="A74" s="39">
        <v>58</v>
      </c>
      <c r="B74" s="48" t="s">
        <v>91</v>
      </c>
      <c r="C74" s="41">
        <v>71</v>
      </c>
      <c r="D74" s="44"/>
      <c r="E74" s="45">
        <f>+'[1]SOLDURI BILANT'!C24</f>
        <v>0</v>
      </c>
      <c r="I74" s="46"/>
      <c r="J74" s="46"/>
      <c r="K74" s="46"/>
      <c r="M74" s="3"/>
    </row>
    <row r="75" spans="1:13" ht="173.25" x14ac:dyDescent="0.25">
      <c r="A75" s="39">
        <v>59</v>
      </c>
      <c r="B75" s="48" t="s">
        <v>92</v>
      </c>
      <c r="C75" s="41">
        <v>72</v>
      </c>
      <c r="D75" s="44">
        <v>283605</v>
      </c>
      <c r="E75" s="45">
        <f>+'[1]SOLDURI BILANT'!D85+'[1]SOLDURI BILANT'!D86+'[1]SOLDURI BILANT'!D88+'[1]SOLDURI BILANT'!D89+'[1]SOLDURI BILANT'!D90</f>
        <v>280612</v>
      </c>
      <c r="I75" s="46"/>
      <c r="J75" s="46"/>
      <c r="K75" s="46"/>
      <c r="M75" s="3"/>
    </row>
    <row r="76" spans="1:13" ht="394.5" x14ac:dyDescent="0.25">
      <c r="A76" s="51">
        <v>60</v>
      </c>
      <c r="B76" s="76" t="s">
        <v>93</v>
      </c>
      <c r="C76" s="53">
        <v>73</v>
      </c>
      <c r="D76" s="54"/>
      <c r="E76" s="55"/>
      <c r="F76" s="50"/>
      <c r="G76" s="50"/>
      <c r="I76" s="46"/>
      <c r="J76" s="46"/>
      <c r="K76" s="46"/>
      <c r="M76" s="3"/>
    </row>
    <row r="77" spans="1:13" ht="25.5" customHeight="1" x14ac:dyDescent="0.25">
      <c r="A77" s="34">
        <v>61</v>
      </c>
      <c r="B77" s="84" t="s">
        <v>94</v>
      </c>
      <c r="C77" s="36" t="s">
        <v>95</v>
      </c>
      <c r="D77" s="85"/>
      <c r="E77" s="69"/>
      <c r="F77" s="50" t="str">
        <f>IF(D76&lt;D77,"eroare"," ")</f>
        <v xml:space="preserve"> </v>
      </c>
      <c r="G77" s="50"/>
      <c r="I77" s="46"/>
      <c r="J77" s="46"/>
      <c r="K77" s="46"/>
      <c r="M77" s="3"/>
    </row>
    <row r="78" spans="1:13" ht="16.5" customHeight="1" x14ac:dyDescent="0.25">
      <c r="A78" s="39">
        <v>62</v>
      </c>
      <c r="B78" s="48" t="s">
        <v>96</v>
      </c>
      <c r="C78" s="41">
        <v>74</v>
      </c>
      <c r="D78" s="44"/>
      <c r="E78" s="45">
        <f>+'[1]SOLDURI BILANT'!D122</f>
        <v>0</v>
      </c>
      <c r="I78" s="46"/>
      <c r="J78" s="46"/>
      <c r="K78" s="46"/>
      <c r="M78" s="3"/>
    </row>
    <row r="79" spans="1:13" ht="129.75" x14ac:dyDescent="0.25">
      <c r="A79" s="39">
        <v>63</v>
      </c>
      <c r="B79" s="48" t="s">
        <v>97</v>
      </c>
      <c r="C79" s="41">
        <v>75</v>
      </c>
      <c r="D79" s="61"/>
      <c r="E79" s="45">
        <f>+'[1]SOLDURI BILANT'!D20+'[1]SOLDURI BILANT'!D21</f>
        <v>0</v>
      </c>
      <c r="I79" s="46"/>
      <c r="J79" s="46"/>
      <c r="K79" s="46"/>
      <c r="M79" s="3"/>
    </row>
    <row r="80" spans="1:13" ht="32.25" customHeight="1" x14ac:dyDescent="0.25">
      <c r="A80" s="39">
        <v>64</v>
      </c>
      <c r="B80" s="40" t="s">
        <v>98</v>
      </c>
      <c r="C80" s="41">
        <v>78</v>
      </c>
      <c r="D80" s="70">
        <f>D63+D67+D71+D73+D74+D75+D76+D78+D79</f>
        <v>531830572</v>
      </c>
      <c r="E80" s="71">
        <f>E63+E67+E71+E73+E74+E75+E76+E78+E79</f>
        <v>114483273</v>
      </c>
      <c r="I80" s="46"/>
      <c r="J80" s="46"/>
      <c r="K80" s="46"/>
      <c r="M80" s="3"/>
    </row>
    <row r="81" spans="1:13" ht="17.25" customHeight="1" x14ac:dyDescent="0.25">
      <c r="A81" s="39">
        <v>65</v>
      </c>
      <c r="B81" s="40" t="s">
        <v>99</v>
      </c>
      <c r="C81" s="41">
        <v>79</v>
      </c>
      <c r="D81" s="70">
        <f>D61+D80</f>
        <v>531830572</v>
      </c>
      <c r="E81" s="71">
        <f>E61+E80</f>
        <v>114483273</v>
      </c>
      <c r="I81" s="46"/>
      <c r="J81" s="46"/>
      <c r="K81" s="46"/>
      <c r="M81" s="3"/>
    </row>
    <row r="82" spans="1:13" ht="46.5" customHeight="1" x14ac:dyDescent="0.25">
      <c r="A82" s="39">
        <v>66</v>
      </c>
      <c r="B82" s="40" t="s">
        <v>100</v>
      </c>
      <c r="C82" s="41">
        <v>80</v>
      </c>
      <c r="D82" s="86">
        <f>D54-D81</f>
        <v>-362674823</v>
      </c>
      <c r="E82" s="87">
        <f>E54-E81</f>
        <v>-33326879</v>
      </c>
      <c r="I82" s="46"/>
      <c r="J82" s="46"/>
      <c r="K82" s="46"/>
      <c r="M82" s="3"/>
    </row>
    <row r="83" spans="1:13" ht="15.75" customHeight="1" x14ac:dyDescent="0.25">
      <c r="A83" s="39">
        <v>67</v>
      </c>
      <c r="B83" s="40" t="s">
        <v>101</v>
      </c>
      <c r="C83" s="41">
        <v>83</v>
      </c>
      <c r="D83" s="88"/>
      <c r="E83" s="89"/>
      <c r="I83" s="46"/>
      <c r="J83" s="46"/>
      <c r="K83" s="46"/>
      <c r="M83" s="3"/>
    </row>
    <row r="84" spans="1:13" ht="72" customHeight="1" x14ac:dyDescent="0.25">
      <c r="A84" s="39">
        <v>68</v>
      </c>
      <c r="B84" s="48" t="s">
        <v>102</v>
      </c>
      <c r="C84" s="41">
        <v>84</v>
      </c>
      <c r="D84" s="44">
        <v>2190967</v>
      </c>
      <c r="E84" s="45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4931337</v>
      </c>
      <c r="I84" s="46"/>
      <c r="J84" s="46"/>
      <c r="K84" s="46"/>
      <c r="M84" s="3"/>
    </row>
    <row r="85" spans="1:13" ht="30" customHeight="1" x14ac:dyDescent="0.25">
      <c r="A85" s="39">
        <v>69</v>
      </c>
      <c r="B85" s="48" t="s">
        <v>103</v>
      </c>
      <c r="C85" s="41">
        <v>85</v>
      </c>
      <c r="D85" s="44"/>
      <c r="E85" s="45">
        <f>+'[1]SOLDURI BILANT'!D17</f>
        <v>7478853</v>
      </c>
      <c r="I85" s="46"/>
      <c r="J85" s="46"/>
      <c r="K85" s="46"/>
      <c r="M85" s="3"/>
    </row>
    <row r="86" spans="1:13" ht="30" customHeight="1" x14ac:dyDescent="0.25">
      <c r="A86" s="39">
        <v>70</v>
      </c>
      <c r="B86" s="48" t="s">
        <v>104</v>
      </c>
      <c r="C86" s="41">
        <v>86</v>
      </c>
      <c r="D86" s="44">
        <v>63109481</v>
      </c>
      <c r="E86" s="45">
        <f>+'[1]SOLDURI BILANT'!C17</f>
        <v>0</v>
      </c>
      <c r="I86" s="46"/>
      <c r="J86" s="46"/>
      <c r="K86" s="46"/>
      <c r="M86" s="3"/>
    </row>
    <row r="87" spans="1:13" ht="30" customHeight="1" x14ac:dyDescent="0.25">
      <c r="A87" s="39">
        <v>71</v>
      </c>
      <c r="B87" s="48" t="s">
        <v>105</v>
      </c>
      <c r="C87" s="41">
        <v>87</v>
      </c>
      <c r="D87" s="44"/>
      <c r="E87" s="45">
        <f>+'[1]SOLDURI BILANT'!D18</f>
        <v>0</v>
      </c>
      <c r="G87" s="47"/>
      <c r="I87" s="46"/>
      <c r="J87" s="46"/>
      <c r="K87" s="46"/>
      <c r="M87" s="3"/>
    </row>
    <row r="88" spans="1:13" ht="147" x14ac:dyDescent="0.25">
      <c r="A88" s="39">
        <v>72</v>
      </c>
      <c r="B88" s="48" t="s">
        <v>106</v>
      </c>
      <c r="C88" s="41">
        <v>88</v>
      </c>
      <c r="D88" s="44">
        <v>301756309</v>
      </c>
      <c r="E88" s="45">
        <f>+'[1]SOLDURI BILANT'!C18</f>
        <v>45737069</v>
      </c>
      <c r="I88" s="46"/>
      <c r="J88" s="46"/>
      <c r="K88" s="46"/>
      <c r="M88" s="3"/>
    </row>
    <row r="89" spans="1:13" ht="36" customHeight="1" x14ac:dyDescent="0.25">
      <c r="A89" s="51">
        <v>73</v>
      </c>
      <c r="B89" s="72" t="s">
        <v>107</v>
      </c>
      <c r="C89" s="53">
        <v>90</v>
      </c>
      <c r="D89" s="90">
        <f>D84+D85-D86+D87-D88</f>
        <v>-362674823</v>
      </c>
      <c r="E89" s="91">
        <f>E84+E85-E86+E87-E88</f>
        <v>-33326879</v>
      </c>
      <c r="I89" s="46"/>
      <c r="J89" s="46"/>
      <c r="K89" s="46"/>
      <c r="M89" s="3"/>
    </row>
    <row r="90" spans="1:13" ht="18" customHeight="1" x14ac:dyDescent="0.25">
      <c r="A90" s="18"/>
      <c r="B90" s="92" t="s">
        <v>108</v>
      </c>
      <c r="C90" s="93"/>
      <c r="D90" s="50" t="str">
        <f>IF(D82&lt;&gt;D89,"eroare"," ")</f>
        <v xml:space="preserve"> </v>
      </c>
      <c r="E90" s="50" t="str">
        <f>IF(E82&lt;&gt;E89,"eroare"," ")</f>
        <v xml:space="preserve"> </v>
      </c>
    </row>
    <row r="91" spans="1:13" ht="15.75" customHeight="1" x14ac:dyDescent="0.25">
      <c r="B91" s="95" t="s">
        <v>109</v>
      </c>
      <c r="C91"/>
      <c r="E91"/>
    </row>
    <row r="92" spans="1:13" ht="15.75" customHeight="1" x14ac:dyDescent="0.25">
      <c r="B92" s="95"/>
      <c r="C92"/>
      <c r="D92" s="3"/>
      <c r="E92"/>
    </row>
    <row r="93" spans="1:13" ht="15.75" customHeight="1" x14ac:dyDescent="0.25">
      <c r="B93" s="95"/>
      <c r="C93"/>
      <c r="E93"/>
    </row>
    <row r="94" spans="1:13" ht="15.75" customHeight="1" x14ac:dyDescent="0.25">
      <c r="B94" s="96" t="s">
        <v>110</v>
      </c>
      <c r="C94"/>
      <c r="D94" s="97" t="s">
        <v>111</v>
      </c>
      <c r="E94" s="97"/>
    </row>
    <row r="95" spans="1:13" ht="15.75" customHeight="1" x14ac:dyDescent="0.25">
      <c r="D95" s="99"/>
      <c r="E95" s="100"/>
    </row>
    <row r="96" spans="1:13" ht="15.75" customHeight="1" x14ac:dyDescent="0.25">
      <c r="B96" s="101" t="s">
        <v>112</v>
      </c>
      <c r="C96" s="102"/>
      <c r="D96" s="103" t="s">
        <v>113</v>
      </c>
      <c r="E96" s="103"/>
    </row>
    <row r="97" spans="1:7" customFormat="1" ht="15" customHeight="1" x14ac:dyDescent="0.25">
      <c r="A97" s="13"/>
      <c r="B97" s="104"/>
      <c r="C97" s="105"/>
      <c r="D97" s="106"/>
      <c r="E97" s="107"/>
      <c r="F97" s="13"/>
      <c r="G97" s="13"/>
    </row>
    <row r="98" spans="1:7" customFormat="1" ht="15.75" customHeight="1" x14ac:dyDescent="0.25">
      <c r="A98" s="13"/>
      <c r="B98" s="106"/>
      <c r="C98" s="105"/>
      <c r="D98" s="106"/>
      <c r="E98" s="107"/>
      <c r="F98" s="13"/>
      <c r="G98" s="13"/>
    </row>
    <row r="99" spans="1:7" customFormat="1" ht="15.75" customHeight="1" x14ac:dyDescent="0.25">
      <c r="A99" s="13"/>
      <c r="B99" s="108"/>
      <c r="C99" s="105"/>
      <c r="D99" s="109"/>
      <c r="E99" s="109"/>
      <c r="F99" s="13"/>
      <c r="G99" s="13"/>
    </row>
    <row r="100" spans="1:7" customFormat="1" ht="15" customHeight="1" x14ac:dyDescent="0.25">
      <c r="A100" s="13"/>
      <c r="B100" s="110"/>
      <c r="C100" s="111"/>
      <c r="D100" s="112"/>
      <c r="E100" s="113"/>
      <c r="F100" s="13"/>
      <c r="G100" s="13"/>
    </row>
    <row r="101" spans="1:7" customFormat="1" ht="14.25" customHeight="1" x14ac:dyDescent="0.25">
      <c r="A101" s="13"/>
      <c r="B101" s="114"/>
      <c r="C101" s="111"/>
      <c r="D101" s="109"/>
      <c r="E101" s="109"/>
      <c r="F101" s="13"/>
      <c r="G101" s="13"/>
    </row>
    <row r="102" spans="1:7" customFormat="1" ht="15.75" customHeight="1" x14ac:dyDescent="0.25">
      <c r="A102" s="13"/>
      <c r="B102" s="115"/>
      <c r="C102" s="111"/>
      <c r="D102" s="115"/>
      <c r="E102" s="107"/>
      <c r="F102" s="13"/>
      <c r="G102" s="13"/>
    </row>
    <row r="103" spans="1:7" customFormat="1" ht="15.75" customHeight="1" x14ac:dyDescent="0.25">
      <c r="A103" s="13"/>
      <c r="B103" s="115"/>
      <c r="C103" s="116"/>
      <c r="D103" s="115"/>
      <c r="E103" s="107"/>
      <c r="F103" s="13"/>
      <c r="G103" s="13"/>
    </row>
    <row r="104" spans="1:7" customFormat="1" ht="15" customHeight="1" x14ac:dyDescent="0.25">
      <c r="A104" s="13"/>
      <c r="B104" s="106"/>
      <c r="C104" s="105"/>
      <c r="D104" s="106"/>
      <c r="E104" s="107"/>
      <c r="F104" s="13"/>
      <c r="G104" s="13"/>
    </row>
    <row r="105" spans="1:7" customFormat="1" ht="15.75" customHeight="1" x14ac:dyDescent="0.25">
      <c r="A105" s="13"/>
      <c r="B105" s="106"/>
      <c r="C105" s="105"/>
      <c r="D105" s="106"/>
      <c r="E105" s="107"/>
      <c r="F105" s="13"/>
      <c r="G105" s="13"/>
    </row>
    <row r="106" spans="1:7" customFormat="1" ht="15.75" customHeight="1" x14ac:dyDescent="0.25">
      <c r="A106" s="13"/>
      <c r="B106" s="106"/>
      <c r="C106" s="105"/>
      <c r="D106" s="106"/>
      <c r="E106" s="107"/>
      <c r="F106" s="13"/>
      <c r="G106" s="13"/>
    </row>
    <row r="107" spans="1:7" customFormat="1" ht="15.75" customHeight="1" x14ac:dyDescent="0.25">
      <c r="A107" s="13"/>
      <c r="B107" s="106"/>
      <c r="C107" s="105"/>
      <c r="D107" s="106"/>
      <c r="E107" s="107"/>
      <c r="F107" s="13"/>
      <c r="G107" s="13"/>
    </row>
    <row r="108" spans="1:7" customFormat="1" ht="15.75" customHeight="1" x14ac:dyDescent="0.25">
      <c r="A108" s="13"/>
      <c r="B108" s="106"/>
      <c r="C108" s="105"/>
      <c r="D108" s="106"/>
      <c r="E108" s="107"/>
      <c r="F108" s="13"/>
      <c r="G108" s="13"/>
    </row>
    <row r="109" spans="1:7" customFormat="1" ht="15.75" customHeight="1" x14ac:dyDescent="0.25">
      <c r="A109" s="13"/>
      <c r="B109" s="106"/>
      <c r="C109" s="105"/>
      <c r="D109" s="106"/>
      <c r="E109" s="107"/>
      <c r="F109" s="13"/>
      <c r="G109" s="13"/>
    </row>
    <row r="110" spans="1:7" customFormat="1" ht="15" x14ac:dyDescent="0.25">
      <c r="A110" s="13"/>
      <c r="B110" s="106"/>
      <c r="C110" s="105"/>
      <c r="D110" s="106"/>
      <c r="E110" s="107"/>
      <c r="F110" s="13"/>
      <c r="G110" s="13"/>
    </row>
    <row r="111" spans="1:7" customFormat="1" ht="15" x14ac:dyDescent="0.25">
      <c r="A111" s="13"/>
      <c r="B111" s="106"/>
      <c r="C111" s="105"/>
      <c r="D111" s="106"/>
      <c r="E111" s="107"/>
      <c r="F111" s="13"/>
      <c r="G111" s="13"/>
    </row>
    <row r="112" spans="1:7" customFormat="1" x14ac:dyDescent="0.25">
      <c r="A112" s="94"/>
      <c r="B112" s="13"/>
      <c r="C112" s="94"/>
      <c r="D112" s="13"/>
      <c r="E112" s="117"/>
      <c r="F112" s="118"/>
      <c r="G112" s="118"/>
    </row>
    <row r="113" spans="2:7" customFormat="1" x14ac:dyDescent="0.25">
      <c r="B113" s="13"/>
      <c r="C113" s="94"/>
      <c r="D113" s="13"/>
      <c r="E113" s="117"/>
      <c r="F113" s="118"/>
      <c r="G113" s="118"/>
    </row>
    <row r="114" spans="2:7" customFormat="1" x14ac:dyDescent="0.25">
      <c r="B114" s="13"/>
      <c r="C114" s="94"/>
      <c r="D114" s="13"/>
      <c r="E114" s="117"/>
      <c r="F114" s="118"/>
      <c r="G114" s="118"/>
    </row>
    <row r="115" spans="2:7" customFormat="1" x14ac:dyDescent="0.25">
      <c r="C115" s="98"/>
      <c r="E115" s="14"/>
      <c r="F115" s="2"/>
      <c r="G115" s="2"/>
    </row>
    <row r="116" spans="2:7" customFormat="1" x14ac:dyDescent="0.25">
      <c r="C116" s="98"/>
      <c r="E116" s="14"/>
      <c r="F116" s="2"/>
      <c r="G116" s="2"/>
    </row>
    <row r="117" spans="2:7" customFormat="1" x14ac:dyDescent="0.25">
      <c r="C117" s="98"/>
      <c r="E117" s="14"/>
      <c r="F117" s="2"/>
      <c r="G117" s="2"/>
    </row>
    <row r="118" spans="2:7" customFormat="1" x14ac:dyDescent="0.25">
      <c r="C118" s="98"/>
      <c r="E118" s="14"/>
      <c r="F118" s="2"/>
      <c r="G118" s="2"/>
    </row>
    <row r="119" spans="2:7" customFormat="1" x14ac:dyDescent="0.25">
      <c r="C119" s="98"/>
      <c r="E119" s="14"/>
      <c r="F119" s="2"/>
      <c r="G119" s="2"/>
    </row>
    <row r="120" spans="2:7" customFormat="1" x14ac:dyDescent="0.25">
      <c r="C120" s="98"/>
      <c r="E120" s="14"/>
      <c r="F120" s="2"/>
      <c r="G120" s="2"/>
    </row>
    <row r="121" spans="2:7" customFormat="1" x14ac:dyDescent="0.25">
      <c r="C121" s="98"/>
      <c r="E121" s="14"/>
      <c r="F121" s="2"/>
      <c r="G121" s="2"/>
    </row>
    <row r="122" spans="2:7" customFormat="1" x14ac:dyDescent="0.25">
      <c r="C122" s="98"/>
      <c r="E122" s="14"/>
      <c r="F122" s="2"/>
      <c r="G122" s="2"/>
    </row>
    <row r="123" spans="2:7" customFormat="1" x14ac:dyDescent="0.25">
      <c r="C123" s="98"/>
      <c r="E123" s="14"/>
      <c r="F123" s="2"/>
      <c r="G123" s="2"/>
    </row>
    <row r="124" spans="2:7" customFormat="1" x14ac:dyDescent="0.25">
      <c r="C124" s="98"/>
      <c r="E124" s="14"/>
      <c r="F124" s="2"/>
      <c r="G124" s="2"/>
    </row>
    <row r="125" spans="2:7" customFormat="1" x14ac:dyDescent="0.25">
      <c r="C125" s="98"/>
      <c r="E125" s="14"/>
      <c r="F125" s="2"/>
      <c r="G125" s="2"/>
    </row>
    <row r="126" spans="2:7" customFormat="1" x14ac:dyDescent="0.25">
      <c r="C126" s="98"/>
      <c r="E126" s="14"/>
      <c r="F126" s="2"/>
      <c r="G126" s="2"/>
    </row>
    <row r="127" spans="2:7" customFormat="1" x14ac:dyDescent="0.25">
      <c r="C127" s="98"/>
      <c r="E127" s="14"/>
      <c r="F127" s="2"/>
      <c r="G127" s="2"/>
    </row>
    <row r="128" spans="2:7" customFormat="1" x14ac:dyDescent="0.25">
      <c r="C128" s="98"/>
      <c r="E128" s="14"/>
      <c r="F128" s="2"/>
      <c r="G128" s="2"/>
    </row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  <row r="738" customFormat="1" ht="15" x14ac:dyDescent="0.25"/>
    <row r="739" customFormat="1" ht="15" x14ac:dyDescent="0.25"/>
    <row r="740" customFormat="1" ht="15" x14ac:dyDescent="0.25"/>
    <row r="741" customFormat="1" ht="15" x14ac:dyDescent="0.25"/>
    <row r="742" customFormat="1" ht="15" x14ac:dyDescent="0.25"/>
    <row r="743" customFormat="1" ht="15" x14ac:dyDescent="0.25"/>
    <row r="744" customFormat="1" ht="15" x14ac:dyDescent="0.25"/>
    <row r="745" customFormat="1" ht="15" x14ac:dyDescent="0.25"/>
    <row r="746" customFormat="1" ht="15" x14ac:dyDescent="0.25"/>
    <row r="747" customFormat="1" ht="15" x14ac:dyDescent="0.25"/>
    <row r="748" customFormat="1" ht="15" x14ac:dyDescent="0.25"/>
    <row r="749" customFormat="1" ht="15" x14ac:dyDescent="0.25"/>
    <row r="750" customFormat="1" ht="15" x14ac:dyDescent="0.25"/>
    <row r="751" customFormat="1" ht="15" x14ac:dyDescent="0.25"/>
    <row r="752" customFormat="1" ht="15" x14ac:dyDescent="0.25"/>
    <row r="753" customFormat="1" ht="15" x14ac:dyDescent="0.25"/>
    <row r="754" customFormat="1" ht="15" x14ac:dyDescent="0.25"/>
    <row r="755" customFormat="1" ht="15" x14ac:dyDescent="0.25"/>
    <row r="756" customFormat="1" ht="15" x14ac:dyDescent="0.25"/>
    <row r="757" customFormat="1" ht="15" x14ac:dyDescent="0.25"/>
    <row r="758" customFormat="1" ht="15" x14ac:dyDescent="0.25"/>
    <row r="759" customFormat="1" ht="15" x14ac:dyDescent="0.25"/>
    <row r="760" customFormat="1" ht="15" x14ac:dyDescent="0.25"/>
    <row r="761" customFormat="1" ht="15" x14ac:dyDescent="0.25"/>
    <row r="762" customFormat="1" ht="15" x14ac:dyDescent="0.25"/>
    <row r="763" customFormat="1" ht="15" x14ac:dyDescent="0.25"/>
    <row r="764" customFormat="1" ht="15" x14ac:dyDescent="0.25"/>
    <row r="765" customFormat="1" ht="15" x14ac:dyDescent="0.25"/>
    <row r="766" customFormat="1" ht="15" x14ac:dyDescent="0.25"/>
    <row r="767" customFormat="1" ht="15" x14ac:dyDescent="0.25"/>
    <row r="768" customFormat="1" ht="15" x14ac:dyDescent="0.25"/>
    <row r="769" customFormat="1" ht="15" x14ac:dyDescent="0.25"/>
    <row r="770" customFormat="1" ht="15" x14ac:dyDescent="0.25"/>
    <row r="771" customFormat="1" ht="15" x14ac:dyDescent="0.25"/>
    <row r="772" customFormat="1" ht="15" x14ac:dyDescent="0.25"/>
    <row r="773" customFormat="1" ht="15" x14ac:dyDescent="0.25"/>
    <row r="774" customFormat="1" ht="15" x14ac:dyDescent="0.25"/>
    <row r="775" customFormat="1" ht="15" x14ac:dyDescent="0.25"/>
    <row r="776" customFormat="1" ht="15" x14ac:dyDescent="0.25"/>
    <row r="777" customFormat="1" ht="15" x14ac:dyDescent="0.25"/>
    <row r="778" customFormat="1" ht="15" x14ac:dyDescent="0.25"/>
    <row r="779" customFormat="1" ht="15" x14ac:dyDescent="0.25"/>
    <row r="780" customFormat="1" ht="15" x14ac:dyDescent="0.25"/>
    <row r="781" customFormat="1" ht="15" x14ac:dyDescent="0.25"/>
    <row r="782" customFormat="1" ht="15" x14ac:dyDescent="0.25"/>
    <row r="783" customFormat="1" ht="15" x14ac:dyDescent="0.25"/>
    <row r="784" customFormat="1" ht="15" x14ac:dyDescent="0.25"/>
    <row r="785" customFormat="1" ht="15" x14ac:dyDescent="0.25"/>
    <row r="786" customFormat="1" ht="15" x14ac:dyDescent="0.25"/>
    <row r="787" customFormat="1" ht="15" x14ac:dyDescent="0.25"/>
    <row r="788" customFormat="1" ht="15" x14ac:dyDescent="0.25"/>
    <row r="789" customFormat="1" ht="15" x14ac:dyDescent="0.25"/>
    <row r="790" customFormat="1" ht="15" x14ac:dyDescent="0.25"/>
    <row r="791" customFormat="1" ht="15" x14ac:dyDescent="0.25"/>
    <row r="792" customFormat="1" ht="15" x14ac:dyDescent="0.25"/>
    <row r="793" customFormat="1" ht="15" x14ac:dyDescent="0.25"/>
    <row r="794" customFormat="1" ht="15" x14ac:dyDescent="0.25"/>
    <row r="795" customFormat="1" ht="15" x14ac:dyDescent="0.25"/>
    <row r="796" customFormat="1" ht="15" x14ac:dyDescent="0.25"/>
    <row r="797" customFormat="1" ht="15" x14ac:dyDescent="0.25"/>
    <row r="798" customFormat="1" ht="15" x14ac:dyDescent="0.25"/>
    <row r="799" customFormat="1" ht="15" x14ac:dyDescent="0.25"/>
    <row r="800" customFormat="1" ht="15" x14ac:dyDescent="0.25"/>
    <row r="801" customFormat="1" ht="15" x14ac:dyDescent="0.25"/>
    <row r="802" customFormat="1" ht="15" x14ac:dyDescent="0.25"/>
    <row r="803" customFormat="1" ht="15" x14ac:dyDescent="0.25"/>
    <row r="804" customFormat="1" ht="15" x14ac:dyDescent="0.25"/>
    <row r="805" customFormat="1" ht="15" x14ac:dyDescent="0.25"/>
    <row r="806" customFormat="1" ht="15" x14ac:dyDescent="0.25"/>
    <row r="807" customFormat="1" ht="15" x14ac:dyDescent="0.25"/>
    <row r="808" customFormat="1" ht="15" x14ac:dyDescent="0.25"/>
    <row r="809" customFormat="1" ht="15" x14ac:dyDescent="0.25"/>
    <row r="810" customFormat="1" ht="15" x14ac:dyDescent="0.25"/>
    <row r="811" customFormat="1" ht="15" x14ac:dyDescent="0.25"/>
    <row r="812" customFormat="1" ht="15" x14ac:dyDescent="0.25"/>
    <row r="813" customFormat="1" ht="15" x14ac:dyDescent="0.25"/>
    <row r="814" customFormat="1" ht="15" x14ac:dyDescent="0.25"/>
    <row r="815" customFormat="1" ht="15" x14ac:dyDescent="0.25"/>
    <row r="816" customFormat="1" ht="15" x14ac:dyDescent="0.25"/>
    <row r="817" customFormat="1" ht="15" x14ac:dyDescent="0.25"/>
    <row r="818" customFormat="1" ht="15" x14ac:dyDescent="0.25"/>
    <row r="819" customFormat="1" ht="15" x14ac:dyDescent="0.25"/>
    <row r="820" customFormat="1" ht="15" x14ac:dyDescent="0.25"/>
    <row r="821" customFormat="1" ht="15" x14ac:dyDescent="0.25"/>
    <row r="822" customFormat="1" ht="15" x14ac:dyDescent="0.25"/>
    <row r="823" customFormat="1" ht="15" x14ac:dyDescent="0.25"/>
    <row r="824" customFormat="1" ht="15" x14ac:dyDescent="0.25"/>
    <row r="825" customFormat="1" ht="15" x14ac:dyDescent="0.25"/>
    <row r="826" customFormat="1" ht="15" x14ac:dyDescent="0.25"/>
    <row r="827" customFormat="1" ht="15" x14ac:dyDescent="0.25"/>
    <row r="828" customFormat="1" ht="15" x14ac:dyDescent="0.25"/>
    <row r="829" customFormat="1" ht="15" x14ac:dyDescent="0.25"/>
    <row r="830" customFormat="1" ht="15" x14ac:dyDescent="0.25"/>
    <row r="831" customFormat="1" ht="15" x14ac:dyDescent="0.25"/>
    <row r="832" customFormat="1" ht="15" x14ac:dyDescent="0.25"/>
    <row r="833" customFormat="1" ht="15" x14ac:dyDescent="0.25"/>
    <row r="834" customFormat="1" ht="15" x14ac:dyDescent="0.25"/>
    <row r="835" customFormat="1" ht="15" x14ac:dyDescent="0.25"/>
    <row r="836" customFormat="1" ht="15" x14ac:dyDescent="0.25"/>
    <row r="837" customFormat="1" ht="15" x14ac:dyDescent="0.25"/>
    <row r="838" customFormat="1" ht="15" x14ac:dyDescent="0.25"/>
    <row r="839" customFormat="1" ht="15" x14ac:dyDescent="0.25"/>
    <row r="840" customFormat="1" ht="15" x14ac:dyDescent="0.25"/>
    <row r="841" customFormat="1" ht="15" x14ac:dyDescent="0.25"/>
    <row r="842" customFormat="1" ht="15" x14ac:dyDescent="0.25"/>
    <row r="843" customFormat="1" ht="15" x14ac:dyDescent="0.25"/>
    <row r="844" customFormat="1" ht="15" x14ac:dyDescent="0.25"/>
    <row r="845" customFormat="1" ht="15" x14ac:dyDescent="0.25"/>
    <row r="846" customFormat="1" ht="15" x14ac:dyDescent="0.25"/>
    <row r="847" customFormat="1" ht="15" x14ac:dyDescent="0.25"/>
    <row r="848" customFormat="1" ht="15" x14ac:dyDescent="0.25"/>
    <row r="849" customFormat="1" ht="15" x14ac:dyDescent="0.25"/>
    <row r="850" customFormat="1" ht="15" x14ac:dyDescent="0.25"/>
    <row r="851" customFormat="1" ht="15" x14ac:dyDescent="0.25"/>
    <row r="852" customFormat="1" ht="15" x14ac:dyDescent="0.25"/>
    <row r="853" customFormat="1" ht="15" x14ac:dyDescent="0.25"/>
    <row r="854" customFormat="1" ht="15" x14ac:dyDescent="0.25"/>
    <row r="855" customFormat="1" ht="15" x14ac:dyDescent="0.25"/>
    <row r="856" customFormat="1" ht="15" x14ac:dyDescent="0.25"/>
    <row r="857" customFormat="1" ht="15" x14ac:dyDescent="0.25"/>
    <row r="858" customFormat="1" ht="15" x14ac:dyDescent="0.25"/>
    <row r="859" customFormat="1" ht="15" x14ac:dyDescent="0.25"/>
    <row r="860" customFormat="1" ht="15" x14ac:dyDescent="0.25"/>
    <row r="861" customFormat="1" ht="15" x14ac:dyDescent="0.25"/>
    <row r="862" customFormat="1" ht="15" x14ac:dyDescent="0.25"/>
    <row r="863" customFormat="1" ht="15" x14ac:dyDescent="0.25"/>
    <row r="864" customFormat="1" ht="15" x14ac:dyDescent="0.25"/>
    <row r="865" customFormat="1" ht="15" x14ac:dyDescent="0.25"/>
    <row r="866" customFormat="1" ht="15" x14ac:dyDescent="0.25"/>
    <row r="867" customFormat="1" ht="15" x14ac:dyDescent="0.25"/>
    <row r="868" customFormat="1" ht="15" x14ac:dyDescent="0.25"/>
    <row r="869" customFormat="1" ht="15" x14ac:dyDescent="0.25"/>
    <row r="870" customFormat="1" ht="15" x14ac:dyDescent="0.25"/>
    <row r="871" customFormat="1" ht="15" x14ac:dyDescent="0.25"/>
    <row r="872" customFormat="1" ht="15" x14ac:dyDescent="0.25"/>
    <row r="873" customFormat="1" ht="15" x14ac:dyDescent="0.25"/>
    <row r="874" customFormat="1" ht="15" x14ac:dyDescent="0.25"/>
    <row r="875" customFormat="1" ht="15" x14ac:dyDescent="0.25"/>
    <row r="876" customFormat="1" ht="15" x14ac:dyDescent="0.25"/>
    <row r="877" customFormat="1" ht="15" x14ac:dyDescent="0.25"/>
    <row r="878" customFormat="1" ht="15" x14ac:dyDescent="0.25"/>
    <row r="879" customFormat="1" ht="15" x14ac:dyDescent="0.25"/>
    <row r="880" customFormat="1" ht="15" x14ac:dyDescent="0.25"/>
    <row r="881" customFormat="1" ht="15" x14ac:dyDescent="0.25"/>
    <row r="882" customFormat="1" ht="15" x14ac:dyDescent="0.25"/>
    <row r="883" customFormat="1" ht="15" x14ac:dyDescent="0.25"/>
    <row r="884" customFormat="1" ht="15" x14ac:dyDescent="0.25"/>
    <row r="885" customFormat="1" ht="15" x14ac:dyDescent="0.25"/>
    <row r="886" customFormat="1" ht="15" x14ac:dyDescent="0.25"/>
    <row r="887" customFormat="1" ht="15" x14ac:dyDescent="0.25"/>
    <row r="888" customFormat="1" ht="15" x14ac:dyDescent="0.25"/>
    <row r="889" customFormat="1" ht="15" x14ac:dyDescent="0.25"/>
    <row r="890" customFormat="1" ht="15" x14ac:dyDescent="0.25"/>
    <row r="891" customFormat="1" ht="15" x14ac:dyDescent="0.25"/>
    <row r="892" customFormat="1" ht="15" x14ac:dyDescent="0.25"/>
    <row r="893" customFormat="1" ht="15" x14ac:dyDescent="0.25"/>
    <row r="894" customFormat="1" ht="15" x14ac:dyDescent="0.25"/>
    <row r="895" customFormat="1" ht="15" x14ac:dyDescent="0.25"/>
    <row r="896" customFormat="1" ht="15" x14ac:dyDescent="0.25"/>
    <row r="897" customFormat="1" ht="15" x14ac:dyDescent="0.25"/>
    <row r="898" customFormat="1" ht="15" x14ac:dyDescent="0.25"/>
    <row r="899" customFormat="1" ht="15" x14ac:dyDescent="0.25"/>
    <row r="900" customFormat="1" ht="15" x14ac:dyDescent="0.25"/>
    <row r="901" customFormat="1" ht="15" x14ac:dyDescent="0.25"/>
    <row r="902" customFormat="1" ht="15" x14ac:dyDescent="0.25"/>
    <row r="903" customFormat="1" ht="15" x14ac:dyDescent="0.25"/>
    <row r="904" customFormat="1" ht="15" x14ac:dyDescent="0.25"/>
    <row r="905" customFormat="1" ht="15" x14ac:dyDescent="0.25"/>
    <row r="906" customFormat="1" ht="15" x14ac:dyDescent="0.25"/>
    <row r="907" customFormat="1" ht="15" x14ac:dyDescent="0.25"/>
    <row r="908" customFormat="1" ht="15" x14ac:dyDescent="0.25"/>
    <row r="909" customFormat="1" ht="15" x14ac:dyDescent="0.25"/>
    <row r="910" customFormat="1" ht="15" x14ac:dyDescent="0.25"/>
    <row r="911" customFormat="1" ht="15" x14ac:dyDescent="0.25"/>
    <row r="912" customFormat="1" ht="15" x14ac:dyDescent="0.25"/>
    <row r="913" customFormat="1" ht="15" x14ac:dyDescent="0.25"/>
    <row r="914" customFormat="1" ht="15" x14ac:dyDescent="0.25"/>
    <row r="915" customFormat="1" ht="15" x14ac:dyDescent="0.25"/>
    <row r="916" customFormat="1" ht="15" x14ac:dyDescent="0.25"/>
    <row r="917" customFormat="1" ht="15" x14ac:dyDescent="0.25"/>
    <row r="918" customFormat="1" ht="15" x14ac:dyDescent="0.25"/>
    <row r="919" customFormat="1" ht="15" x14ac:dyDescent="0.25"/>
    <row r="920" customFormat="1" ht="15" x14ac:dyDescent="0.25"/>
    <row r="921" customFormat="1" ht="15" x14ac:dyDescent="0.25"/>
    <row r="922" customFormat="1" ht="15" x14ac:dyDescent="0.25"/>
    <row r="923" customFormat="1" ht="15" x14ac:dyDescent="0.25"/>
    <row r="924" customFormat="1" ht="15" x14ac:dyDescent="0.25"/>
    <row r="925" customFormat="1" ht="15" x14ac:dyDescent="0.25"/>
    <row r="926" customFormat="1" ht="15" x14ac:dyDescent="0.25"/>
    <row r="927" customFormat="1" ht="15" x14ac:dyDescent="0.25"/>
    <row r="928" customFormat="1" ht="15" x14ac:dyDescent="0.25"/>
    <row r="929" customFormat="1" ht="15" x14ac:dyDescent="0.25"/>
    <row r="930" customFormat="1" ht="15" x14ac:dyDescent="0.25"/>
    <row r="931" customFormat="1" ht="15" x14ac:dyDescent="0.25"/>
    <row r="932" customFormat="1" ht="15" x14ac:dyDescent="0.25"/>
    <row r="933" customFormat="1" ht="15" x14ac:dyDescent="0.25"/>
    <row r="934" customFormat="1" ht="15" x14ac:dyDescent="0.25"/>
    <row r="935" customFormat="1" ht="15" x14ac:dyDescent="0.25"/>
    <row r="936" customFormat="1" ht="15" x14ac:dyDescent="0.25"/>
    <row r="937" customFormat="1" ht="15" x14ac:dyDescent="0.25"/>
    <row r="938" customFormat="1" ht="15" x14ac:dyDescent="0.25"/>
    <row r="939" customFormat="1" ht="15" x14ac:dyDescent="0.25"/>
    <row r="940" customFormat="1" ht="15" x14ac:dyDescent="0.25"/>
    <row r="941" customFormat="1" ht="15" x14ac:dyDescent="0.25"/>
    <row r="942" customFormat="1" ht="15" x14ac:dyDescent="0.25"/>
    <row r="943" customFormat="1" ht="15" x14ac:dyDescent="0.25"/>
    <row r="944" customFormat="1" ht="15" x14ac:dyDescent="0.25"/>
    <row r="945" customFormat="1" ht="15" x14ac:dyDescent="0.25"/>
    <row r="946" customFormat="1" ht="15" x14ac:dyDescent="0.25"/>
    <row r="947" customFormat="1" ht="15" x14ac:dyDescent="0.25"/>
    <row r="948" customFormat="1" ht="15" x14ac:dyDescent="0.25"/>
    <row r="949" customFormat="1" ht="15" x14ac:dyDescent="0.25"/>
    <row r="950" customFormat="1" ht="15" x14ac:dyDescent="0.25"/>
    <row r="951" customFormat="1" ht="15" x14ac:dyDescent="0.25"/>
    <row r="952" customFormat="1" ht="15" x14ac:dyDescent="0.25"/>
    <row r="953" customFormat="1" ht="15" x14ac:dyDescent="0.25"/>
    <row r="954" customFormat="1" ht="15" x14ac:dyDescent="0.25"/>
    <row r="955" customFormat="1" ht="15" x14ac:dyDescent="0.25"/>
    <row r="956" customFormat="1" ht="15" x14ac:dyDescent="0.25"/>
    <row r="957" customFormat="1" ht="15" x14ac:dyDescent="0.25"/>
    <row r="958" customFormat="1" ht="15" x14ac:dyDescent="0.25"/>
    <row r="959" customFormat="1" ht="15" x14ac:dyDescent="0.25"/>
    <row r="960" customFormat="1" ht="15" x14ac:dyDescent="0.25"/>
    <row r="961" customFormat="1" ht="15" x14ac:dyDescent="0.25"/>
    <row r="962" customFormat="1" ht="15" x14ac:dyDescent="0.25"/>
    <row r="963" customFormat="1" ht="15" x14ac:dyDescent="0.25"/>
    <row r="964" customFormat="1" ht="15" x14ac:dyDescent="0.25"/>
    <row r="965" customFormat="1" ht="15" x14ac:dyDescent="0.25"/>
    <row r="966" customFormat="1" ht="15" x14ac:dyDescent="0.25"/>
    <row r="967" customFormat="1" ht="15" x14ac:dyDescent="0.25"/>
    <row r="968" customFormat="1" ht="15" x14ac:dyDescent="0.25"/>
    <row r="969" customFormat="1" ht="15" x14ac:dyDescent="0.25"/>
    <row r="970" customFormat="1" ht="15" x14ac:dyDescent="0.25"/>
    <row r="971" customFormat="1" ht="15" x14ac:dyDescent="0.25"/>
    <row r="972" customFormat="1" ht="15" x14ac:dyDescent="0.25"/>
    <row r="973" customFormat="1" ht="15" x14ac:dyDescent="0.25"/>
    <row r="974" customFormat="1" ht="15" x14ac:dyDescent="0.25"/>
    <row r="975" customFormat="1" ht="15" x14ac:dyDescent="0.25"/>
    <row r="976" customFormat="1" ht="15" x14ac:dyDescent="0.25"/>
    <row r="977" customFormat="1" ht="15" x14ac:dyDescent="0.25"/>
    <row r="978" customFormat="1" ht="15" x14ac:dyDescent="0.25"/>
    <row r="979" customFormat="1" ht="15" x14ac:dyDescent="0.25"/>
    <row r="980" customFormat="1" ht="15" x14ac:dyDescent="0.25"/>
    <row r="981" customFormat="1" ht="15" x14ac:dyDescent="0.25"/>
    <row r="982" customFormat="1" ht="15" x14ac:dyDescent="0.25"/>
    <row r="983" customFormat="1" ht="15" x14ac:dyDescent="0.25"/>
    <row r="984" customFormat="1" ht="15" x14ac:dyDescent="0.25"/>
    <row r="985" customFormat="1" ht="15" x14ac:dyDescent="0.25"/>
    <row r="986" customFormat="1" ht="15" x14ac:dyDescent="0.25"/>
    <row r="987" customFormat="1" ht="15" x14ac:dyDescent="0.25"/>
    <row r="988" customFormat="1" ht="15" x14ac:dyDescent="0.25"/>
    <row r="989" customFormat="1" ht="15" x14ac:dyDescent="0.25"/>
    <row r="990" customFormat="1" ht="15" x14ac:dyDescent="0.25"/>
    <row r="991" customFormat="1" ht="15" x14ac:dyDescent="0.25"/>
    <row r="992" customFormat="1" ht="15" x14ac:dyDescent="0.25"/>
    <row r="993" customFormat="1" ht="15" x14ac:dyDescent="0.25"/>
    <row r="994" customFormat="1" ht="15" x14ac:dyDescent="0.25"/>
    <row r="995" customFormat="1" ht="15" x14ac:dyDescent="0.25"/>
    <row r="996" customFormat="1" ht="15" x14ac:dyDescent="0.25"/>
    <row r="997" customFormat="1" ht="15" x14ac:dyDescent="0.25"/>
    <row r="998" customFormat="1" ht="15" x14ac:dyDescent="0.25"/>
    <row r="999" customFormat="1" ht="15" x14ac:dyDescent="0.25"/>
    <row r="1000" customFormat="1" ht="15" x14ac:dyDescent="0.25"/>
    <row r="1001" customFormat="1" ht="15" x14ac:dyDescent="0.25"/>
    <row r="1002" customFormat="1" ht="15" x14ac:dyDescent="0.25"/>
    <row r="1003" customFormat="1" ht="15" x14ac:dyDescent="0.25"/>
    <row r="1004" customFormat="1" ht="15" x14ac:dyDescent="0.25"/>
    <row r="1005" customFormat="1" ht="15" x14ac:dyDescent="0.25"/>
    <row r="1006" customFormat="1" ht="15" x14ac:dyDescent="0.25"/>
    <row r="1007" customFormat="1" ht="15" x14ac:dyDescent="0.25"/>
    <row r="1008" customFormat="1" ht="15" x14ac:dyDescent="0.25"/>
    <row r="1009" customFormat="1" ht="15" x14ac:dyDescent="0.25"/>
    <row r="1010" customFormat="1" ht="15" x14ac:dyDescent="0.25"/>
    <row r="1011" customFormat="1" ht="15" x14ac:dyDescent="0.25"/>
    <row r="1012" customFormat="1" ht="15" x14ac:dyDescent="0.25"/>
    <row r="1013" customFormat="1" ht="15" x14ac:dyDescent="0.25"/>
    <row r="1014" customFormat="1" ht="15" x14ac:dyDescent="0.25"/>
    <row r="1015" customFormat="1" ht="15" x14ac:dyDescent="0.25"/>
    <row r="1016" customFormat="1" ht="15" x14ac:dyDescent="0.25"/>
    <row r="1017" customFormat="1" ht="15" x14ac:dyDescent="0.25"/>
    <row r="1018" customFormat="1" ht="15" x14ac:dyDescent="0.25"/>
    <row r="1019" customFormat="1" ht="15" x14ac:dyDescent="0.25"/>
    <row r="1020" customFormat="1" ht="15" x14ac:dyDescent="0.25"/>
    <row r="1021" customFormat="1" ht="15" x14ac:dyDescent="0.25"/>
    <row r="1022" customFormat="1" ht="15" x14ac:dyDescent="0.25"/>
    <row r="1023" customFormat="1" ht="15" x14ac:dyDescent="0.25"/>
    <row r="1024" customFormat="1" ht="15" x14ac:dyDescent="0.25"/>
    <row r="1025" customFormat="1" ht="15" x14ac:dyDescent="0.25"/>
    <row r="1026" customFormat="1" ht="15" x14ac:dyDescent="0.25"/>
    <row r="1027" customFormat="1" ht="15" x14ac:dyDescent="0.25"/>
    <row r="1028" customFormat="1" ht="15" x14ac:dyDescent="0.25"/>
    <row r="1029" customFormat="1" ht="15" x14ac:dyDescent="0.25"/>
    <row r="1030" customFormat="1" ht="15" x14ac:dyDescent="0.25"/>
    <row r="1031" customFormat="1" ht="15" x14ac:dyDescent="0.25"/>
    <row r="1032" customFormat="1" ht="15" x14ac:dyDescent="0.25"/>
    <row r="1033" customFormat="1" ht="15" x14ac:dyDescent="0.25"/>
    <row r="1034" customFormat="1" ht="15" x14ac:dyDescent="0.25"/>
    <row r="1035" customFormat="1" ht="15" x14ac:dyDescent="0.25"/>
    <row r="1036" customFormat="1" ht="15" x14ac:dyDescent="0.25"/>
    <row r="1037" customFormat="1" ht="15" x14ac:dyDescent="0.25"/>
    <row r="1038" customFormat="1" ht="15" x14ac:dyDescent="0.25"/>
    <row r="1039" customFormat="1" ht="15" x14ac:dyDescent="0.25"/>
    <row r="1040" customFormat="1" ht="15" x14ac:dyDescent="0.25"/>
    <row r="1041" customFormat="1" ht="15" x14ac:dyDescent="0.25"/>
    <row r="1042" customFormat="1" ht="15" x14ac:dyDescent="0.25"/>
    <row r="1043" customFormat="1" ht="15" x14ac:dyDescent="0.25"/>
    <row r="1044" customFormat="1" ht="15" x14ac:dyDescent="0.25"/>
    <row r="1045" customFormat="1" ht="15" x14ac:dyDescent="0.25"/>
    <row r="1046" customFormat="1" ht="15" x14ac:dyDescent="0.25"/>
    <row r="1047" customFormat="1" ht="15" x14ac:dyDescent="0.25"/>
    <row r="1048" customFormat="1" ht="15" x14ac:dyDescent="0.25"/>
    <row r="1049" customFormat="1" ht="15" x14ac:dyDescent="0.25"/>
    <row r="1050" customFormat="1" ht="15" x14ac:dyDescent="0.25"/>
    <row r="1051" customFormat="1" ht="15" x14ac:dyDescent="0.25"/>
    <row r="1052" customFormat="1" ht="15" x14ac:dyDescent="0.25"/>
    <row r="1053" customFormat="1" ht="15" x14ac:dyDescent="0.25"/>
    <row r="1054" customFormat="1" ht="15" x14ac:dyDescent="0.25"/>
    <row r="1055" customFormat="1" ht="15" x14ac:dyDescent="0.25"/>
    <row r="1056" customFormat="1" ht="15" x14ac:dyDescent="0.25"/>
    <row r="1057" customFormat="1" ht="15" x14ac:dyDescent="0.25"/>
    <row r="1058" customFormat="1" ht="15" x14ac:dyDescent="0.25"/>
    <row r="1059" customFormat="1" ht="15" x14ac:dyDescent="0.25"/>
    <row r="1060" customFormat="1" ht="15" x14ac:dyDescent="0.25"/>
    <row r="1061" customFormat="1" ht="15" x14ac:dyDescent="0.25"/>
    <row r="1062" customFormat="1" ht="15" x14ac:dyDescent="0.25"/>
    <row r="1063" customFormat="1" ht="15" x14ac:dyDescent="0.25"/>
    <row r="1064" customFormat="1" ht="15" x14ac:dyDescent="0.25"/>
    <row r="1065" customFormat="1" ht="15" x14ac:dyDescent="0.25"/>
    <row r="1066" customFormat="1" ht="15" x14ac:dyDescent="0.25"/>
    <row r="1067" customFormat="1" ht="15" x14ac:dyDescent="0.25"/>
    <row r="1068" customFormat="1" ht="15" x14ac:dyDescent="0.25"/>
    <row r="1069" customFormat="1" ht="15" x14ac:dyDescent="0.25"/>
    <row r="1070" customFormat="1" ht="15" x14ac:dyDescent="0.25"/>
    <row r="1071" customFormat="1" ht="15" x14ac:dyDescent="0.25"/>
    <row r="1072" customFormat="1" ht="15" x14ac:dyDescent="0.25"/>
    <row r="1073" customFormat="1" ht="15" x14ac:dyDescent="0.25"/>
    <row r="1074" customFormat="1" ht="15" x14ac:dyDescent="0.25"/>
    <row r="1075" customFormat="1" ht="15" x14ac:dyDescent="0.25"/>
    <row r="1076" customFormat="1" ht="15" x14ac:dyDescent="0.25"/>
    <row r="1077" customFormat="1" ht="15" x14ac:dyDescent="0.25"/>
    <row r="1078" customFormat="1" ht="15" x14ac:dyDescent="0.25"/>
    <row r="1079" customFormat="1" ht="15" x14ac:dyDescent="0.25"/>
    <row r="1080" customFormat="1" ht="15" x14ac:dyDescent="0.25"/>
    <row r="1081" customFormat="1" ht="15" x14ac:dyDescent="0.25"/>
    <row r="1082" customFormat="1" ht="15" x14ac:dyDescent="0.25"/>
    <row r="1083" customFormat="1" ht="15" x14ac:dyDescent="0.25"/>
    <row r="1084" customFormat="1" ht="15" x14ac:dyDescent="0.25"/>
    <row r="1085" customFormat="1" ht="15" x14ac:dyDescent="0.25"/>
    <row r="1086" customFormat="1" ht="15" x14ac:dyDescent="0.25"/>
    <row r="1087" customFormat="1" ht="15" x14ac:dyDescent="0.25"/>
    <row r="1088" customFormat="1" ht="15" x14ac:dyDescent="0.25"/>
    <row r="1089" customFormat="1" ht="15" x14ac:dyDescent="0.25"/>
    <row r="1090" customFormat="1" ht="15" x14ac:dyDescent="0.25"/>
    <row r="1091" customFormat="1" ht="15" x14ac:dyDescent="0.25"/>
    <row r="1092" customFormat="1" ht="15" x14ac:dyDescent="0.25"/>
    <row r="1093" customFormat="1" ht="15" x14ac:dyDescent="0.25"/>
    <row r="1094" customFormat="1" ht="15" x14ac:dyDescent="0.25"/>
    <row r="1095" customFormat="1" ht="15" x14ac:dyDescent="0.25"/>
    <row r="1096" customFormat="1" ht="15" x14ac:dyDescent="0.25"/>
    <row r="1097" customFormat="1" ht="15" x14ac:dyDescent="0.25"/>
    <row r="1098" customFormat="1" ht="15" x14ac:dyDescent="0.25"/>
    <row r="1099" customFormat="1" ht="15" x14ac:dyDescent="0.25"/>
    <row r="1100" customFormat="1" ht="15" x14ac:dyDescent="0.25"/>
    <row r="1101" customFormat="1" ht="15" x14ac:dyDescent="0.25"/>
    <row r="1102" customFormat="1" ht="15" x14ac:dyDescent="0.25"/>
    <row r="1103" customFormat="1" ht="15" x14ac:dyDescent="0.25"/>
    <row r="1104" customFormat="1" ht="15" x14ac:dyDescent="0.25"/>
    <row r="1105" customFormat="1" ht="15" x14ac:dyDescent="0.25"/>
    <row r="1106" customFormat="1" ht="15" x14ac:dyDescent="0.25"/>
    <row r="1107" customFormat="1" ht="15" x14ac:dyDescent="0.25"/>
    <row r="1108" customFormat="1" ht="15" x14ac:dyDescent="0.25"/>
    <row r="1109" customFormat="1" ht="15" x14ac:dyDescent="0.25"/>
    <row r="1110" customFormat="1" ht="15" x14ac:dyDescent="0.25"/>
    <row r="1111" customFormat="1" ht="15" x14ac:dyDescent="0.25"/>
    <row r="1112" customFormat="1" ht="15" x14ac:dyDescent="0.25"/>
    <row r="1113" customFormat="1" ht="15" x14ac:dyDescent="0.25"/>
    <row r="1114" customFormat="1" ht="15" x14ac:dyDescent="0.25"/>
    <row r="1115" customFormat="1" ht="15" x14ac:dyDescent="0.25"/>
    <row r="1116" customFormat="1" ht="15" x14ac:dyDescent="0.25"/>
    <row r="1117" customFormat="1" ht="15" x14ac:dyDescent="0.25"/>
    <row r="1118" customFormat="1" ht="15" x14ac:dyDescent="0.25"/>
    <row r="1119" customFormat="1" ht="15" x14ac:dyDescent="0.25"/>
    <row r="1120" customFormat="1" ht="15" x14ac:dyDescent="0.25"/>
    <row r="1121" customFormat="1" ht="15" x14ac:dyDescent="0.25"/>
    <row r="1122" customFormat="1" ht="15" x14ac:dyDescent="0.25"/>
    <row r="1123" customFormat="1" ht="15" x14ac:dyDescent="0.25"/>
    <row r="1124" customFormat="1" ht="15" x14ac:dyDescent="0.25"/>
    <row r="1125" customFormat="1" ht="15" x14ac:dyDescent="0.25"/>
    <row r="1126" customFormat="1" ht="15" x14ac:dyDescent="0.25"/>
    <row r="1127" customFormat="1" ht="15" x14ac:dyDescent="0.25"/>
    <row r="1128" customFormat="1" ht="15" x14ac:dyDescent="0.25"/>
    <row r="1129" customFormat="1" ht="15" x14ac:dyDescent="0.25"/>
    <row r="1130" customFormat="1" ht="15" x14ac:dyDescent="0.25"/>
    <row r="1131" customFormat="1" ht="15" x14ac:dyDescent="0.25"/>
    <row r="1132" customFormat="1" ht="15" x14ac:dyDescent="0.25"/>
    <row r="1133" customFormat="1" ht="15" x14ac:dyDescent="0.25"/>
    <row r="1134" customFormat="1" ht="15" x14ac:dyDescent="0.25"/>
    <row r="1135" customFormat="1" ht="15" x14ac:dyDescent="0.25"/>
    <row r="1136" customFormat="1" ht="15" x14ac:dyDescent="0.25"/>
    <row r="1137" customFormat="1" ht="15" x14ac:dyDescent="0.25"/>
    <row r="1138" customFormat="1" ht="15" x14ac:dyDescent="0.25"/>
    <row r="1139" customFormat="1" ht="15" x14ac:dyDescent="0.25"/>
    <row r="1140" customFormat="1" ht="15" x14ac:dyDescent="0.25"/>
    <row r="1141" customFormat="1" ht="15" x14ac:dyDescent="0.25"/>
    <row r="1142" customFormat="1" ht="15" x14ac:dyDescent="0.25"/>
    <row r="1143" customFormat="1" ht="15" x14ac:dyDescent="0.25"/>
    <row r="1144" customFormat="1" ht="15" x14ac:dyDescent="0.25"/>
    <row r="1145" customFormat="1" ht="15" x14ac:dyDescent="0.25"/>
    <row r="1146" customFormat="1" ht="15" x14ac:dyDescent="0.25"/>
    <row r="1147" customFormat="1" ht="15" x14ac:dyDescent="0.25"/>
    <row r="1148" customFormat="1" ht="15" x14ac:dyDescent="0.25"/>
    <row r="1149" customFormat="1" ht="15" x14ac:dyDescent="0.25"/>
    <row r="1150" customFormat="1" ht="15" x14ac:dyDescent="0.25"/>
    <row r="1151" customFormat="1" ht="15" x14ac:dyDescent="0.25"/>
    <row r="1152" customFormat="1" ht="15" x14ac:dyDescent="0.25"/>
    <row r="1153" customFormat="1" ht="15" x14ac:dyDescent="0.25"/>
    <row r="1154" customFormat="1" ht="15" x14ac:dyDescent="0.25"/>
    <row r="1155" customFormat="1" ht="15" x14ac:dyDescent="0.25"/>
    <row r="1156" customFormat="1" ht="15" x14ac:dyDescent="0.25"/>
    <row r="1157" customFormat="1" ht="15" x14ac:dyDescent="0.25"/>
    <row r="1158" customFormat="1" ht="15" x14ac:dyDescent="0.25"/>
    <row r="1159" customFormat="1" ht="15" x14ac:dyDescent="0.25"/>
    <row r="1160" customFormat="1" ht="15" x14ac:dyDescent="0.25"/>
    <row r="1161" customFormat="1" ht="15" x14ac:dyDescent="0.25"/>
    <row r="1162" customFormat="1" ht="15" x14ac:dyDescent="0.25"/>
    <row r="1163" customFormat="1" ht="15" x14ac:dyDescent="0.25"/>
    <row r="1164" customFormat="1" ht="15" x14ac:dyDescent="0.25"/>
    <row r="1165" customFormat="1" ht="15" x14ac:dyDescent="0.25"/>
    <row r="1166" customFormat="1" ht="15" x14ac:dyDescent="0.25"/>
    <row r="1167" customFormat="1" ht="15" x14ac:dyDescent="0.25"/>
    <row r="1168" customFormat="1" ht="15" x14ac:dyDescent="0.25"/>
    <row r="1169" customFormat="1" ht="15" x14ac:dyDescent="0.25"/>
    <row r="1170" customFormat="1" ht="15" x14ac:dyDescent="0.25"/>
    <row r="1171" customFormat="1" ht="15" x14ac:dyDescent="0.25"/>
    <row r="1172" customFormat="1" ht="15" x14ac:dyDescent="0.25"/>
    <row r="1173" customFormat="1" ht="15" x14ac:dyDescent="0.25"/>
    <row r="1174" customFormat="1" ht="15" x14ac:dyDescent="0.25"/>
    <row r="1175" customFormat="1" ht="15" x14ac:dyDescent="0.25"/>
    <row r="1176" customFormat="1" ht="15" x14ac:dyDescent="0.25"/>
    <row r="1177" customFormat="1" ht="15" x14ac:dyDescent="0.25"/>
    <row r="1178" customFormat="1" ht="15" x14ac:dyDescent="0.25"/>
    <row r="1179" customFormat="1" ht="15" x14ac:dyDescent="0.25"/>
    <row r="1180" customFormat="1" ht="15" x14ac:dyDescent="0.25"/>
    <row r="1181" customFormat="1" ht="15" x14ac:dyDescent="0.25"/>
    <row r="1182" customFormat="1" ht="15" x14ac:dyDescent="0.25"/>
    <row r="1183" customFormat="1" ht="15" x14ac:dyDescent="0.25"/>
    <row r="1184" customFormat="1" ht="15" x14ac:dyDescent="0.25"/>
    <row r="1185" customFormat="1" ht="15" x14ac:dyDescent="0.25"/>
    <row r="1186" customFormat="1" ht="15" x14ac:dyDescent="0.25"/>
    <row r="1187" customFormat="1" ht="15" x14ac:dyDescent="0.25"/>
    <row r="1188" customFormat="1" ht="15" x14ac:dyDescent="0.25"/>
    <row r="1189" customFormat="1" ht="15" x14ac:dyDescent="0.25"/>
    <row r="1190" customFormat="1" ht="15" x14ac:dyDescent="0.25"/>
    <row r="1191" customFormat="1" ht="15" x14ac:dyDescent="0.25"/>
    <row r="1192" customFormat="1" ht="15" x14ac:dyDescent="0.25"/>
    <row r="1193" customFormat="1" ht="15" x14ac:dyDescent="0.25"/>
    <row r="1194" customFormat="1" ht="15" x14ac:dyDescent="0.25"/>
    <row r="1195" customFormat="1" ht="15" x14ac:dyDescent="0.25"/>
    <row r="1196" customFormat="1" ht="15" x14ac:dyDescent="0.25"/>
    <row r="1197" customFormat="1" ht="15" x14ac:dyDescent="0.25"/>
    <row r="1198" customFormat="1" ht="15" x14ac:dyDescent="0.25"/>
    <row r="1199" customFormat="1" ht="15" x14ac:dyDescent="0.25"/>
    <row r="1200" customFormat="1" ht="15" x14ac:dyDescent="0.25"/>
    <row r="1201" customFormat="1" ht="15" x14ac:dyDescent="0.25"/>
    <row r="1202" customFormat="1" ht="15" x14ac:dyDescent="0.25"/>
    <row r="1203" customFormat="1" ht="15" x14ac:dyDescent="0.25"/>
    <row r="1204" customFormat="1" ht="15" x14ac:dyDescent="0.25"/>
    <row r="1205" customFormat="1" ht="15" x14ac:dyDescent="0.25"/>
    <row r="1206" customFormat="1" ht="15" x14ac:dyDescent="0.25"/>
    <row r="1207" customFormat="1" ht="15" x14ac:dyDescent="0.25"/>
    <row r="1208" customFormat="1" ht="15" x14ac:dyDescent="0.25"/>
    <row r="1209" customFormat="1" ht="15" x14ac:dyDescent="0.25"/>
    <row r="1210" customFormat="1" ht="15" x14ac:dyDescent="0.25"/>
    <row r="1211" customFormat="1" ht="15" x14ac:dyDescent="0.25"/>
    <row r="1212" customFormat="1" ht="15" x14ac:dyDescent="0.25"/>
    <row r="1213" customFormat="1" ht="15" x14ac:dyDescent="0.25"/>
    <row r="1214" customFormat="1" ht="15" x14ac:dyDescent="0.25"/>
    <row r="1215" customFormat="1" ht="15" x14ac:dyDescent="0.25"/>
    <row r="1216" customFormat="1" ht="15" x14ac:dyDescent="0.25"/>
    <row r="1217" customFormat="1" ht="15" x14ac:dyDescent="0.25"/>
    <row r="1218" customFormat="1" ht="15" x14ac:dyDescent="0.25"/>
    <row r="1219" customFormat="1" ht="15" x14ac:dyDescent="0.25"/>
    <row r="1220" customFormat="1" ht="15" x14ac:dyDescent="0.25"/>
    <row r="1221" customFormat="1" ht="15" x14ac:dyDescent="0.25"/>
    <row r="1222" customFormat="1" ht="15" x14ac:dyDescent="0.25"/>
    <row r="1223" customFormat="1" ht="15" x14ac:dyDescent="0.25"/>
    <row r="1224" customFormat="1" ht="15" x14ac:dyDescent="0.25"/>
    <row r="1225" customFormat="1" ht="15" x14ac:dyDescent="0.25"/>
    <row r="1226" customFormat="1" ht="15" x14ac:dyDescent="0.25"/>
    <row r="1227" customFormat="1" ht="15" x14ac:dyDescent="0.25"/>
    <row r="1228" customFormat="1" ht="15" x14ac:dyDescent="0.25"/>
    <row r="1229" customFormat="1" ht="15" x14ac:dyDescent="0.25"/>
    <row r="1230" customFormat="1" ht="15" x14ac:dyDescent="0.25"/>
    <row r="1231" customFormat="1" ht="15" x14ac:dyDescent="0.25"/>
    <row r="1232" customFormat="1" ht="15" x14ac:dyDescent="0.25"/>
    <row r="1233" customFormat="1" ht="15" x14ac:dyDescent="0.25"/>
    <row r="1234" customFormat="1" ht="15" x14ac:dyDescent="0.25"/>
    <row r="1235" customFormat="1" ht="15" x14ac:dyDescent="0.25"/>
    <row r="1236" customFormat="1" ht="15" x14ac:dyDescent="0.25"/>
    <row r="1237" customFormat="1" ht="15" x14ac:dyDescent="0.25"/>
    <row r="1238" customFormat="1" ht="15" x14ac:dyDescent="0.25"/>
    <row r="1239" customFormat="1" ht="15" x14ac:dyDescent="0.25"/>
    <row r="1240" customFormat="1" ht="15" x14ac:dyDescent="0.25"/>
    <row r="1241" customFormat="1" ht="15" x14ac:dyDescent="0.25"/>
    <row r="1242" customFormat="1" ht="15" x14ac:dyDescent="0.25"/>
    <row r="1243" customFormat="1" ht="15" x14ac:dyDescent="0.25"/>
    <row r="1244" customFormat="1" ht="15" x14ac:dyDescent="0.25"/>
    <row r="1245" customFormat="1" ht="15" x14ac:dyDescent="0.25"/>
    <row r="1246" customFormat="1" ht="15" x14ac:dyDescent="0.25"/>
    <row r="1247" customFormat="1" ht="15" x14ac:dyDescent="0.25"/>
    <row r="1248" customFormat="1" ht="15" x14ac:dyDescent="0.25"/>
    <row r="1249" customFormat="1" ht="15" x14ac:dyDescent="0.25"/>
    <row r="1250" customFormat="1" ht="15" x14ac:dyDescent="0.25"/>
    <row r="1251" customFormat="1" ht="15" x14ac:dyDescent="0.25"/>
    <row r="1252" customFormat="1" ht="15" x14ac:dyDescent="0.25"/>
    <row r="1253" customFormat="1" ht="15" x14ac:dyDescent="0.25"/>
    <row r="1254" customFormat="1" ht="15" x14ac:dyDescent="0.25"/>
    <row r="1255" customFormat="1" ht="15" x14ac:dyDescent="0.25"/>
    <row r="1256" customFormat="1" ht="15" x14ac:dyDescent="0.25"/>
    <row r="1257" customFormat="1" ht="15" x14ac:dyDescent="0.25"/>
    <row r="1258" customFormat="1" ht="15" x14ac:dyDescent="0.25"/>
    <row r="1259" customFormat="1" ht="15" x14ac:dyDescent="0.25"/>
    <row r="1260" customFormat="1" ht="15" x14ac:dyDescent="0.25"/>
    <row r="1261" customFormat="1" ht="15" x14ac:dyDescent="0.25"/>
    <row r="1262" customFormat="1" ht="15" x14ac:dyDescent="0.25"/>
    <row r="1263" customFormat="1" ht="15" x14ac:dyDescent="0.25"/>
    <row r="1264" customFormat="1" ht="15" x14ac:dyDescent="0.25"/>
    <row r="1265" customFormat="1" ht="15" x14ac:dyDescent="0.25"/>
    <row r="1266" customFormat="1" ht="15" x14ac:dyDescent="0.25"/>
    <row r="1267" customFormat="1" ht="15" x14ac:dyDescent="0.25"/>
    <row r="1268" customFormat="1" ht="15" x14ac:dyDescent="0.25"/>
    <row r="1269" customFormat="1" ht="15" x14ac:dyDescent="0.25"/>
    <row r="1270" customFormat="1" ht="15" x14ac:dyDescent="0.25"/>
    <row r="1271" customFormat="1" ht="15" x14ac:dyDescent="0.25"/>
    <row r="1272" customFormat="1" ht="15" x14ac:dyDescent="0.25"/>
    <row r="1273" customFormat="1" ht="15" x14ac:dyDescent="0.25"/>
    <row r="1274" customFormat="1" ht="15" x14ac:dyDescent="0.25"/>
    <row r="1275" customFormat="1" ht="15" x14ac:dyDescent="0.25"/>
    <row r="1276" customFormat="1" ht="15" x14ac:dyDescent="0.25"/>
    <row r="1277" customFormat="1" ht="15" x14ac:dyDescent="0.25"/>
    <row r="1278" customFormat="1" ht="15" x14ac:dyDescent="0.25"/>
    <row r="1279" customFormat="1" ht="15" x14ac:dyDescent="0.25"/>
    <row r="1280" customFormat="1" ht="15" x14ac:dyDescent="0.25"/>
    <row r="1281" customFormat="1" ht="15" x14ac:dyDescent="0.25"/>
    <row r="1282" customFormat="1" ht="15" x14ac:dyDescent="0.25"/>
    <row r="1283" customFormat="1" ht="15" x14ac:dyDescent="0.25"/>
    <row r="1284" customFormat="1" ht="15" x14ac:dyDescent="0.25"/>
    <row r="1285" customFormat="1" ht="15" x14ac:dyDescent="0.25"/>
    <row r="1286" customFormat="1" ht="15" x14ac:dyDescent="0.25"/>
    <row r="1287" customFormat="1" ht="15" x14ac:dyDescent="0.25"/>
    <row r="1288" customFormat="1" ht="15" x14ac:dyDescent="0.25"/>
    <row r="1289" customFormat="1" ht="15" x14ac:dyDescent="0.25"/>
    <row r="1290" customFormat="1" ht="15" x14ac:dyDescent="0.25"/>
    <row r="1291" customFormat="1" ht="15" x14ac:dyDescent="0.25"/>
    <row r="1292" customFormat="1" ht="15" x14ac:dyDescent="0.25"/>
    <row r="1293" customFormat="1" ht="15" x14ac:dyDescent="0.25"/>
    <row r="1294" customFormat="1" ht="15" x14ac:dyDescent="0.25"/>
    <row r="1295" customFormat="1" ht="15" x14ac:dyDescent="0.25"/>
    <row r="1296" customFormat="1" ht="15" x14ac:dyDescent="0.25"/>
    <row r="1297" customFormat="1" ht="15" x14ac:dyDescent="0.25"/>
    <row r="1298" customFormat="1" ht="15" x14ac:dyDescent="0.25"/>
    <row r="1299" customFormat="1" ht="15" x14ac:dyDescent="0.25"/>
    <row r="1300" customFormat="1" ht="15" x14ac:dyDescent="0.25"/>
    <row r="1301" customFormat="1" ht="15" x14ac:dyDescent="0.25"/>
    <row r="1302" customFormat="1" ht="15" x14ac:dyDescent="0.25"/>
    <row r="1303" customFormat="1" ht="15" x14ac:dyDescent="0.25"/>
    <row r="1304" customFormat="1" ht="15" x14ac:dyDescent="0.25"/>
    <row r="1305" customFormat="1" ht="15" x14ac:dyDescent="0.25"/>
    <row r="1306" customFormat="1" ht="15" x14ac:dyDescent="0.25"/>
    <row r="1307" customFormat="1" ht="15" x14ac:dyDescent="0.25"/>
    <row r="1308" customFormat="1" ht="15" x14ac:dyDescent="0.25"/>
    <row r="1309" customFormat="1" ht="15" x14ac:dyDescent="0.25"/>
    <row r="1310" customFormat="1" ht="15" x14ac:dyDescent="0.25"/>
    <row r="1311" customFormat="1" ht="15" x14ac:dyDescent="0.25"/>
    <row r="1312" customFormat="1" ht="15" x14ac:dyDescent="0.25"/>
    <row r="1313" customFormat="1" ht="15" x14ac:dyDescent="0.25"/>
    <row r="1314" customFormat="1" ht="15" x14ac:dyDescent="0.25"/>
    <row r="1315" customFormat="1" ht="15" x14ac:dyDescent="0.25"/>
    <row r="1316" customFormat="1" ht="15" x14ac:dyDescent="0.25"/>
    <row r="1317" customFormat="1" ht="15" x14ac:dyDescent="0.25"/>
    <row r="1318" customFormat="1" ht="15" x14ac:dyDescent="0.25"/>
    <row r="1319" customFormat="1" ht="15" x14ac:dyDescent="0.25"/>
    <row r="1320" customFormat="1" ht="15" x14ac:dyDescent="0.25"/>
    <row r="1321" customFormat="1" ht="15" x14ac:dyDescent="0.25"/>
    <row r="1322" customFormat="1" ht="15" x14ac:dyDescent="0.25"/>
    <row r="1323" customFormat="1" ht="15" x14ac:dyDescent="0.25"/>
    <row r="1324" customFormat="1" ht="15" x14ac:dyDescent="0.25"/>
    <row r="1325" customFormat="1" ht="15" x14ac:dyDescent="0.25"/>
    <row r="1326" customFormat="1" ht="15" x14ac:dyDescent="0.25"/>
    <row r="1327" customFormat="1" ht="15" x14ac:dyDescent="0.25"/>
    <row r="1328" customFormat="1" ht="15" x14ac:dyDescent="0.25"/>
    <row r="1329" customFormat="1" ht="15" x14ac:dyDescent="0.25"/>
    <row r="1330" customFormat="1" ht="15" x14ac:dyDescent="0.25"/>
    <row r="1331" customFormat="1" ht="15" x14ac:dyDescent="0.25"/>
    <row r="1332" customFormat="1" ht="15" x14ac:dyDescent="0.25"/>
    <row r="1333" customFormat="1" ht="15" x14ac:dyDescent="0.25"/>
    <row r="1334" customFormat="1" ht="15" x14ac:dyDescent="0.25"/>
    <row r="1335" customFormat="1" ht="15" x14ac:dyDescent="0.25"/>
    <row r="1336" customFormat="1" ht="15" x14ac:dyDescent="0.25"/>
    <row r="1337" customFormat="1" ht="15" x14ac:dyDescent="0.25"/>
    <row r="1338" customFormat="1" ht="15" x14ac:dyDescent="0.25"/>
    <row r="1339" customFormat="1" ht="15" x14ac:dyDescent="0.25"/>
    <row r="1340" customFormat="1" ht="15" x14ac:dyDescent="0.25"/>
    <row r="1341" customFormat="1" ht="15" x14ac:dyDescent="0.25"/>
    <row r="1342" customFormat="1" ht="15" x14ac:dyDescent="0.25"/>
    <row r="1343" customFormat="1" ht="15" x14ac:dyDescent="0.25"/>
    <row r="1344" customFormat="1" ht="15" x14ac:dyDescent="0.25"/>
    <row r="1345" customFormat="1" ht="15" x14ac:dyDescent="0.25"/>
    <row r="1346" customFormat="1" ht="15" x14ac:dyDescent="0.25"/>
    <row r="1347" customFormat="1" ht="15" x14ac:dyDescent="0.25"/>
    <row r="1348" customFormat="1" ht="15" x14ac:dyDescent="0.25"/>
    <row r="1349" customFormat="1" ht="15" x14ac:dyDescent="0.25"/>
    <row r="1350" customFormat="1" ht="15" x14ac:dyDescent="0.25"/>
    <row r="1351" customFormat="1" ht="15" x14ac:dyDescent="0.25"/>
    <row r="1352" customFormat="1" ht="15" x14ac:dyDescent="0.25"/>
    <row r="1353" customFormat="1" ht="15" x14ac:dyDescent="0.25"/>
    <row r="1354" customFormat="1" ht="15" x14ac:dyDescent="0.25"/>
    <row r="1355" customFormat="1" ht="15" x14ac:dyDescent="0.25"/>
    <row r="1356" customFormat="1" ht="15" x14ac:dyDescent="0.25"/>
    <row r="1357" customFormat="1" ht="15" x14ac:dyDescent="0.25"/>
    <row r="1358" customFormat="1" ht="15" x14ac:dyDescent="0.25"/>
    <row r="1359" customFormat="1" ht="15" x14ac:dyDescent="0.25"/>
    <row r="1360" customFormat="1" ht="15" x14ac:dyDescent="0.25"/>
    <row r="1361" customFormat="1" ht="15" x14ac:dyDescent="0.25"/>
    <row r="1362" customFormat="1" ht="15" x14ac:dyDescent="0.25"/>
    <row r="1363" customFormat="1" ht="15" x14ac:dyDescent="0.25"/>
    <row r="1364" customFormat="1" ht="15" x14ac:dyDescent="0.25"/>
    <row r="1365" customFormat="1" ht="15" x14ac:dyDescent="0.25"/>
    <row r="1366" customFormat="1" ht="15" x14ac:dyDescent="0.25"/>
    <row r="1367" customFormat="1" ht="15" x14ac:dyDescent="0.25"/>
    <row r="1368" customFormat="1" ht="15" x14ac:dyDescent="0.25"/>
    <row r="1369" customFormat="1" ht="15" x14ac:dyDescent="0.25"/>
    <row r="1370" customFormat="1" ht="15" x14ac:dyDescent="0.25"/>
    <row r="1371" customFormat="1" ht="15" x14ac:dyDescent="0.25"/>
    <row r="1372" customFormat="1" ht="15" x14ac:dyDescent="0.25"/>
    <row r="1373" customFormat="1" ht="15" x14ac:dyDescent="0.25"/>
    <row r="1374" customFormat="1" ht="15" x14ac:dyDescent="0.25"/>
    <row r="1375" customFormat="1" ht="15" x14ac:dyDescent="0.25"/>
    <row r="1376" customFormat="1" ht="15" x14ac:dyDescent="0.25"/>
    <row r="1377" customFormat="1" ht="15" x14ac:dyDescent="0.25"/>
    <row r="1378" customFormat="1" ht="15" x14ac:dyDescent="0.25"/>
    <row r="1379" customFormat="1" ht="15" x14ac:dyDescent="0.25"/>
    <row r="1380" customFormat="1" ht="15" x14ac:dyDescent="0.25"/>
    <row r="1381" customFormat="1" ht="15" x14ac:dyDescent="0.25"/>
    <row r="1382" customFormat="1" ht="15" x14ac:dyDescent="0.25"/>
    <row r="1383" customFormat="1" ht="15" x14ac:dyDescent="0.25"/>
    <row r="1384" customFormat="1" ht="15" x14ac:dyDescent="0.25"/>
    <row r="1385" customFormat="1" ht="15" x14ac:dyDescent="0.25"/>
    <row r="1386" customFormat="1" ht="15" x14ac:dyDescent="0.25"/>
    <row r="1387" customFormat="1" ht="15" x14ac:dyDescent="0.25"/>
    <row r="1388" customFormat="1" ht="15" x14ac:dyDescent="0.25"/>
    <row r="1389" customFormat="1" ht="15" x14ac:dyDescent="0.25"/>
    <row r="1390" customFormat="1" ht="15" x14ac:dyDescent="0.25"/>
    <row r="1391" customFormat="1" ht="15" x14ac:dyDescent="0.25"/>
    <row r="1392" customFormat="1" ht="15" x14ac:dyDescent="0.25"/>
    <row r="1393" customFormat="1" ht="15" x14ac:dyDescent="0.25"/>
    <row r="1394" customFormat="1" ht="15" x14ac:dyDescent="0.25"/>
    <row r="1395" customFormat="1" ht="15" x14ac:dyDescent="0.25"/>
    <row r="1396" customFormat="1" ht="15" x14ac:dyDescent="0.25"/>
    <row r="1397" customFormat="1" ht="15" x14ac:dyDescent="0.25"/>
    <row r="1398" customFormat="1" ht="15" x14ac:dyDescent="0.25"/>
    <row r="1399" customFormat="1" ht="15" x14ac:dyDescent="0.25"/>
    <row r="1400" customFormat="1" ht="15" x14ac:dyDescent="0.25"/>
    <row r="1401" customFormat="1" ht="15" x14ac:dyDescent="0.25"/>
    <row r="1402" customFormat="1" ht="15" x14ac:dyDescent="0.25"/>
    <row r="1403" customFormat="1" ht="15" x14ac:dyDescent="0.25"/>
    <row r="1404" customFormat="1" ht="15" x14ac:dyDescent="0.25"/>
    <row r="1405" customFormat="1" ht="15" x14ac:dyDescent="0.25"/>
    <row r="1406" customFormat="1" ht="15" x14ac:dyDescent="0.25"/>
    <row r="1407" customFormat="1" ht="15" x14ac:dyDescent="0.25"/>
    <row r="1408" customFormat="1" ht="15" x14ac:dyDescent="0.25"/>
    <row r="1409" customFormat="1" ht="15" x14ac:dyDescent="0.25"/>
    <row r="1410" customFormat="1" ht="15" x14ac:dyDescent="0.25"/>
    <row r="1411" customFormat="1" ht="15" x14ac:dyDescent="0.25"/>
    <row r="1412" customFormat="1" ht="15" x14ac:dyDescent="0.25"/>
    <row r="1413" customFormat="1" ht="15" x14ac:dyDescent="0.25"/>
    <row r="1414" customFormat="1" ht="15" x14ac:dyDescent="0.25"/>
    <row r="1415" customFormat="1" ht="15" x14ac:dyDescent="0.25"/>
    <row r="1416" customFormat="1" ht="15" x14ac:dyDescent="0.25"/>
    <row r="1417" customFormat="1" ht="15" x14ac:dyDescent="0.25"/>
    <row r="1418" customFormat="1" ht="15" x14ac:dyDescent="0.25"/>
    <row r="1419" customFormat="1" ht="15" x14ac:dyDescent="0.25"/>
    <row r="1420" customFormat="1" ht="15" x14ac:dyDescent="0.25"/>
    <row r="1421" customFormat="1" ht="15" x14ac:dyDescent="0.25"/>
    <row r="1422" customFormat="1" ht="15" x14ac:dyDescent="0.25"/>
    <row r="1423" customFormat="1" ht="15" x14ac:dyDescent="0.25"/>
    <row r="1424" customFormat="1" ht="15" x14ac:dyDescent="0.25"/>
    <row r="1425" customFormat="1" ht="15" x14ac:dyDescent="0.25"/>
    <row r="1426" customFormat="1" ht="15" x14ac:dyDescent="0.25"/>
    <row r="1427" customFormat="1" ht="15" x14ac:dyDescent="0.25"/>
    <row r="1428" customFormat="1" ht="15" x14ac:dyDescent="0.25"/>
    <row r="1429" customFormat="1" ht="15" x14ac:dyDescent="0.25"/>
    <row r="1430" customFormat="1" ht="15" x14ac:dyDescent="0.25"/>
    <row r="1431" customFormat="1" ht="15" x14ac:dyDescent="0.25"/>
    <row r="1432" customFormat="1" ht="15" x14ac:dyDescent="0.25"/>
    <row r="1433" customFormat="1" ht="15" x14ac:dyDescent="0.25"/>
    <row r="1434" customFormat="1" ht="15" x14ac:dyDescent="0.25"/>
    <row r="1435" customFormat="1" ht="15" x14ac:dyDescent="0.25"/>
    <row r="1436" customFormat="1" ht="15" x14ac:dyDescent="0.25"/>
    <row r="1437" customFormat="1" ht="15" x14ac:dyDescent="0.25"/>
    <row r="1438" customFormat="1" ht="15" x14ac:dyDescent="0.25"/>
    <row r="1439" customFormat="1" ht="15" x14ac:dyDescent="0.25"/>
    <row r="1440" customFormat="1" ht="15" x14ac:dyDescent="0.25"/>
    <row r="1441" customFormat="1" ht="15" x14ac:dyDescent="0.25"/>
    <row r="1442" customFormat="1" ht="15" x14ac:dyDescent="0.25"/>
    <row r="1443" customFormat="1" ht="15" x14ac:dyDescent="0.25"/>
    <row r="1444" customFormat="1" ht="15" x14ac:dyDescent="0.25"/>
    <row r="1445" customFormat="1" ht="15" x14ac:dyDescent="0.25"/>
    <row r="1446" customFormat="1" ht="15" x14ac:dyDescent="0.25"/>
    <row r="1447" customFormat="1" ht="15" x14ac:dyDescent="0.25"/>
    <row r="1448" customFormat="1" ht="15" x14ac:dyDescent="0.25"/>
    <row r="1449" customFormat="1" ht="15" x14ac:dyDescent="0.25"/>
    <row r="1450" customFormat="1" ht="15" x14ac:dyDescent="0.25"/>
    <row r="1451" customFormat="1" ht="15" x14ac:dyDescent="0.25"/>
    <row r="1452" customFormat="1" ht="15" x14ac:dyDescent="0.25"/>
    <row r="1453" customFormat="1" ht="15" x14ac:dyDescent="0.25"/>
    <row r="1454" customFormat="1" ht="15" x14ac:dyDescent="0.25"/>
    <row r="1455" customFormat="1" ht="15" x14ac:dyDescent="0.25"/>
    <row r="1456" customFormat="1" ht="15" x14ac:dyDescent="0.25"/>
    <row r="1457" customFormat="1" ht="15" x14ac:dyDescent="0.25"/>
    <row r="1458" customFormat="1" ht="15" x14ac:dyDescent="0.25"/>
    <row r="1459" customFormat="1" ht="15" x14ac:dyDescent="0.25"/>
    <row r="1460" customFormat="1" ht="15" x14ac:dyDescent="0.25"/>
    <row r="1461" customFormat="1" ht="15" x14ac:dyDescent="0.25"/>
    <row r="1462" customFormat="1" ht="15" x14ac:dyDescent="0.25"/>
    <row r="1463" customFormat="1" ht="15" x14ac:dyDescent="0.25"/>
    <row r="1464" customFormat="1" ht="15" x14ac:dyDescent="0.25"/>
    <row r="1465" customFormat="1" ht="15" x14ac:dyDescent="0.25"/>
    <row r="1466" customFormat="1" ht="15" x14ac:dyDescent="0.25"/>
    <row r="1467" customFormat="1" ht="15" x14ac:dyDescent="0.25"/>
    <row r="1468" customFormat="1" ht="15" x14ac:dyDescent="0.25"/>
    <row r="1469" customFormat="1" ht="15" x14ac:dyDescent="0.25"/>
    <row r="1470" customFormat="1" ht="15" x14ac:dyDescent="0.25"/>
    <row r="1471" customFormat="1" ht="15" x14ac:dyDescent="0.25"/>
    <row r="1472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  <row r="1946" customFormat="1" ht="15" x14ac:dyDescent="0.25"/>
    <row r="1947" customFormat="1" ht="15" x14ac:dyDescent="0.25"/>
    <row r="1948" customFormat="1" ht="15" x14ac:dyDescent="0.25"/>
    <row r="1949" customFormat="1" ht="15" x14ac:dyDescent="0.25"/>
    <row r="1950" customFormat="1" ht="15" x14ac:dyDescent="0.25"/>
    <row r="1951" customFormat="1" ht="15" x14ac:dyDescent="0.25"/>
    <row r="1952" customFormat="1" ht="15" x14ac:dyDescent="0.25"/>
    <row r="1953" customFormat="1" ht="15" x14ac:dyDescent="0.25"/>
    <row r="1954" customFormat="1" ht="15" x14ac:dyDescent="0.25"/>
    <row r="1955" customFormat="1" ht="15" x14ac:dyDescent="0.25"/>
    <row r="1956" customFormat="1" ht="15" x14ac:dyDescent="0.25"/>
    <row r="1957" customFormat="1" ht="15" x14ac:dyDescent="0.25"/>
    <row r="1958" customFormat="1" ht="15" x14ac:dyDescent="0.25"/>
    <row r="1959" customFormat="1" ht="15" x14ac:dyDescent="0.25"/>
    <row r="1960" customFormat="1" ht="15" x14ac:dyDescent="0.25"/>
    <row r="1961" customFormat="1" ht="15" x14ac:dyDescent="0.25"/>
    <row r="1962" customFormat="1" ht="15" x14ac:dyDescent="0.25"/>
    <row r="1963" customFormat="1" ht="15" x14ac:dyDescent="0.25"/>
    <row r="1964" customFormat="1" ht="15" x14ac:dyDescent="0.25"/>
    <row r="1965" customFormat="1" ht="15" x14ac:dyDescent="0.25"/>
    <row r="1966" customFormat="1" ht="15" x14ac:dyDescent="0.25"/>
    <row r="1967" customFormat="1" ht="15" x14ac:dyDescent="0.25"/>
    <row r="1968" customFormat="1" ht="15" x14ac:dyDescent="0.25"/>
    <row r="1969" customFormat="1" ht="15" x14ac:dyDescent="0.25"/>
  </sheetData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 xr:uid="{698AF85E-B333-4441-805E-72C8CAE973C1}">
      <formula1>-9.9999999E+28</formula1>
      <formula2>9.99999999E+28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petcui</dc:creator>
  <cp:lastModifiedBy>petcui</cp:lastModifiedBy>
  <dcterms:created xsi:type="dcterms:W3CDTF">2021-08-30T10:27:29Z</dcterms:created>
  <dcterms:modified xsi:type="dcterms:W3CDTF">2021-08-30T10:28:04Z</dcterms:modified>
</cp:coreProperties>
</file>